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technika'!$B$1:$V$24</definedName>
  </definedNames>
  <calcPr calcId="191029"/>
  <extLst/>
</workbook>
</file>

<file path=xl/sharedStrings.xml><?xml version="1.0" encoding="utf-8"?>
<sst xmlns="http://schemas.openxmlformats.org/spreadsheetml/2006/main" count="114" uniqueCount="73">
  <si>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</si>
  <si>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</si>
  <si>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</si>
  <si>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</si>
  <si>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</si>
  <si>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</si>
  <si>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</si>
  <si>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</si>
  <si>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</si>
  <si>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</si>
  <si>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</si>
  <si>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</si>
  <si>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30233132-5 - Diskové jednotky </t>
  </si>
  <si>
    <t xml:space="preserve">30237200-1 - Počítačová příslušenství </t>
  </si>
  <si>
    <t>30237300-2 - Doplňky k počítačům</t>
  </si>
  <si>
    <t>32413100-2 - Síťové routery</t>
  </si>
  <si>
    <t>32562300-3 - Optické kabely pro přenos dat</t>
  </si>
  <si>
    <t>32571000-6 - Komunikační infrastruktura</t>
  </si>
  <si>
    <t>48823000-3 - Souborové servery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</si>
  <si>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</si>
  <si>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</si>
  <si>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</si>
  <si>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</si>
  <si>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</si>
  <si>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</si>
  <si>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</si>
  <si>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</si>
  <si>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</si>
  <si>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</si>
  <si>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</si>
  <si>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</si>
  <si>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</si>
  <si>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</si>
  <si>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</si>
  <si>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</si>
  <si>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</si>
  <si>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</si>
  <si>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 xml:space="preserve">Příloha č. 2 Kupní smlouvy - technická specifikace
Výpočetní technika (III.) 127 - 2023 </t>
  </si>
  <si>
    <t>Media konvertor optika/ethernet</t>
  </si>
  <si>
    <t>Gigabitový router</t>
  </si>
  <si>
    <t>Server NAS</t>
  </si>
  <si>
    <t>Disky do NAS</t>
  </si>
  <si>
    <t>Samostatná faktura</t>
  </si>
  <si>
    <t>NE</t>
  </si>
  <si>
    <t>Ing. Jiří Basl, Ph.D., 
Tel.: 37763 4249,
603 216 039</t>
  </si>
  <si>
    <t>Univerzitní 26, 
301 00 Plzeň, 
Fakulta elektrotechnická - Katedra elektroniky a informačních technologií,
místnost EK 502</t>
  </si>
  <si>
    <t>Záruka na zboží min. 36 měsíců.</t>
  </si>
  <si>
    <t>Gigabitový media konvertor typu ethernet/optika využívající technologii WDM (Wavelength Division Multiplexing), který je vybaven jedním 10/100/1000 Mbps RJ-45 portem a single-mode s SC konektorem (9/125 µm). 
Vlnová délka 1550 nm TX, 1310 nm RX. 
Porty: 1x 10/100/1000 Mbps RJ-45, 1x SC konektor (1000 Mbps).
Typ optického vedení: 9/125 µm single-mode.
Typ metalického vedení: UTP/STP Cat5 nebo lepší.
Dosah: až 20 km.
Soulad s normami: IEEE 802.3, IEEE 802.3i, IEEE 802.3u, IEEE 802.3ab, IEEE 802.3x, IEEE 802.3z.
Napájení: externí adaptér.</t>
  </si>
  <si>
    <t>Gigabitový media konvertor typu ethernet/optika využívající technologii WDM (Wavelength Division Multiplexing), který je vybaven jedním 10/100/1000 Mbps RJ-45 portem a single-mode s SC konektorem (9/125 µm). 
Vlnová délka 1310 nm TX, 1550 nm RX.
Porty: 1x 10/100/1000 Mbps RJ-45, 1x SC konektor (1000 Mbps).
Typ optického vedení: 9/125 µm single-mode.
Typ metalického vedení: UTP/STP Cat5 nebo lepší.
Dosah: až 20 km.
Soulad s normami: IEEE 802.3, IEEE 802.3i, IEEE 802.3u, IEEE 802.3ab, IEEE 802.3x, IEEE 802.3z.
Napájení: externí adaptér.</t>
  </si>
  <si>
    <r>
      <t xml:space="preserve">Optický patch cord, SCapc/SCapc, Duplex, Singlemode 9/125, délka 10 m. </t>
    </r>
    <r>
      <rPr>
        <b/>
        <sz val="11"/>
        <color theme="1"/>
        <rFont val="Calibri"/>
        <family val="2"/>
        <scheme val="minor"/>
      </rPr>
      <t>Kompatibilní s položkami 1 a 2.</t>
    </r>
  </si>
  <si>
    <t>Optický patch kabel 10m</t>
  </si>
  <si>
    <t>Optický patch kabel 15m</t>
  </si>
  <si>
    <r>
      <t xml:space="preserve">Optický patch cord, SCapc/SCapc, Duplex, Singlemode 9/125, délka 15 m. </t>
    </r>
    <r>
      <rPr>
        <b/>
        <sz val="11"/>
        <color theme="1"/>
        <rFont val="Calibri"/>
        <family val="2"/>
        <scheme val="minor"/>
      </rPr>
      <t>Kompatibilní s položkami 1 a 2.</t>
    </r>
  </si>
  <si>
    <t>Porty: 16x GbE RJ-45, 2x 10G SFP+, 1x USB 3.0 typ A, 1x RJ-45 (konzole). 
Každý přepínací čip routeru má plně duplexní 10 Gb/s linku k procesoru. 
Procesor min. 4 jádra, 64bit, 1.7GHz.
Paměť min. 4GB. 
Napájení: redundantní, 2x interní zdroj AC 100-240 V. 
Možnost konfigurace přes webové rozhraní, programem Winbox a SSH protokolem. 
Montáž do rack 19'' (mechanické úchyty součástí dodávky).</t>
  </si>
  <si>
    <t>Server NAS. 
Procesor s výkonem min. 2 900 bodů. 
Paměť 2GB DDR4, rošiřitelné na 6GB. 
Kompatibilní typy disku  2 x 3,5" nebo 2,5" SATA SSD/HDD. 
Disky vyměnitelné ze chodu. 
Externí porty: 2x porty USB 3.2 Gen 1. 
Porty místní síte LAN: 2 x 1GbE RJ-45. 
Možnost probuzení pres LAN/WAN. 
Plánované vypnutí/zapnutí. 
Napájení z interního zdroje na střídavé napětí: 100 V až 240 V AC. 
Podporované služby sdílení souborů (SAMBA, HFS, CIFS), Print server, iSCSI, Media server (DLNA), Nahrávání z IP kamer. 
Provedení desktop.</t>
  </si>
  <si>
    <r>
      <t xml:space="preserve">Pevný disk do NAS schopný trvalého provozu. 
Kapacita 2TB. 
3,5'',  min. 5400 rpm, přenosová rychlost min. 180 MB/s, vyrovnávací paměť min. 256 MB. 
</t>
    </r>
    <r>
      <rPr>
        <b/>
        <sz val="11"/>
        <color theme="1"/>
        <rFont val="Calibri"/>
        <family val="2"/>
        <scheme val="minor"/>
      </rPr>
      <t>Kompatibilita s položkou 6.</t>
    </r>
  </si>
  <si>
    <r>
      <t xml:space="preserve">Pevný disk do NAS schopný trvalého provozu. 
Kapacita  4TB. 
3,5'', min. 5400 rpm, přenosová rychlost min. 180 MB/s, vyrovnávací paměť min. 256 MB. 
</t>
    </r>
    <r>
      <rPr>
        <b/>
        <sz val="11"/>
        <color theme="1"/>
        <rFont val="Calibri"/>
        <family val="2"/>
        <scheme val="minor"/>
      </rPr>
      <t>Kompatibilita s položkou 6.</t>
    </r>
  </si>
  <si>
    <t>Replikátor portů</t>
  </si>
  <si>
    <t>USB hub</t>
  </si>
  <si>
    <t>Záruka na zboží min. 36 měsíců, servis NBD on site</t>
  </si>
  <si>
    <t>Dokovací stanice</t>
  </si>
  <si>
    <t>bude provozováno s NTB inv.č.249443</t>
  </si>
  <si>
    <t>PC pracovní stanice včetně klávesnice a myši</t>
  </si>
  <si>
    <t xml:space="preserve">Pracovní stanice typu PC. 
Výkon procesoru v Passmark CPU více než 25 000 bodů, min. 10 jader, max. 154W TDP.
Operační paměť min. 32GB DDR5 4800MHz. 
Grafická karta s výkonem G3D min. 17 000bodů, grafická paměť min. 12GB, možnost připojit min. 2 monitory, Display port nebo redukce na display port. 
SSD min. 512GB M.2 PCIe. 
Druhý disk HDD 1TB 3.5'', 7200rpm. 
Skříň formátu Tower, zdroj min. 550W. 
Síť RJ45. 
Porty min.: 1x USBC, 7x USB 3.2 Gen2, 1x USB 3.2 Gen2x2. Audio I/O.  
Originální operační systém Windows 10 nebo vyšší (stačí verze Home) - OS Windows požadujeme z důvodu kompatibility s interními aplikacemi ZČU (Stag, Magion,...).
Podpora prostřednictvím internetu umožňuje stahování ovladačů a manuálu z internetu adresně pro konkrétní zadaný typ (sériové číslo) zařízení.
Záruka na zboží min. 36 měsíců, servis NBD on site
Včetně drátové (USB) klávesnice CZ a optické myši. </t>
  </si>
  <si>
    <t xml:space="preserve">Pracovní stanice typu PC. 
Výkon procesoru v Passmark CPU více než 36 000 bodů, min. 8 jader. 
Operační paměť min. 64GB DDR5 6000MHz. 
Grafická karta integrovaná, možnost rozšíření o přídavnou kartu. 
SSD min. 1TB M.2 PCIe NVMe. 
Skříň formátu Tower, zdroj min. 550W. 
Síť RJ45. 
Porty min.: 4x USB3, Audio I/O, výstup min. na dva monitory. 
Originální operační systém Windows 10 nebo vyšší (stačí verze Home) - OS Windows požadujeme z důvodu kompatibility s interními aplikacemi ZČU (Stag, Magion,...). 
Záruka na zboží min. 36 měsíců.
Včetně drátové (USB) klávesnice CZ a optické myši. </t>
  </si>
  <si>
    <t>Připojení pomocí USB-C. 
Porty min.: 3x USB 3.0, 1x RJ45, 1x USB-C, PD 100W.
Kovové pouzdro.</t>
  </si>
  <si>
    <t>USB Hub - připojení pomocí USB 3.2 Gen 1 (USB 3.0) USB-A male. 
4x USB 3.2 Gen 1 (USB 3.0), napájení skrze USB.
LED indikace.
Délka kabelu 0,3 m.</t>
  </si>
  <si>
    <t>Redukce USB-A (M) na USB-C 3.2 (F), 5Gb/s.</t>
  </si>
  <si>
    <t>Dokovací stanice s připojením USB-C 3.2 Gen1 male.
Výstupy (konektory female):  3x USB-A USB 3.2 Gen 1, 1x USB-C USB 3.2 Gen 1, 2x DisplayPort DisplayPort 1.4, 1x RJ-45 , 1x HDMI HDMI 2.0.
Funkce Power Deliwery 130W.  
Max. příkon 180W. 
Možnost připojení 3 monitorů. 
Napájecí zdroj součástí dodávky.</t>
  </si>
  <si>
    <t>Redukce USB-A (M) na USB-C 3.2 (F)</t>
  </si>
  <si>
    <t>Pokud financováno z projektových prostředků, pak ŘEŠITEL uvede: NÁZEV A ČÍSLO DOTAČNÍHO PROJEKTU</t>
  </si>
  <si>
    <t>21 (nejpozději však do 22.12.2023 - platí co nastane dřív)</t>
  </si>
  <si>
    <t>30 (nejpozději však do 22.12.2023 - platí co nastane dřív)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</si>
</sst>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left" vertical="center" wrapText="1" indent="1"/>
    </xf>
    <xf numFmtId="0" fontId="14" fillId="2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4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0"/>
  <sheetViews>
    <sheetView tabSelected="1" zoomScale="57" zoomScaleNormal="57" workbookViewId="0" topLeftCell="A1">
      <selection activeCell="R7" sqref="R7:R2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27.710937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7.28125" style="1" customWidth="1"/>
    <col min="11" max="11" width="40.28125" style="0" hidden="1" customWidth="1"/>
    <col min="12" max="12" width="32.28125" style="0" customWidth="1"/>
    <col min="13" max="13" width="24.7109375" style="0" customWidth="1"/>
    <col min="14" max="14" width="40.14062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7.57421875" style="5" customWidth="1"/>
  </cols>
  <sheetData>
    <row r="1" spans="2:22" ht="40.9" customHeight="1">
      <c r="B1" s="105" t="s">
        <v>37</v>
      </c>
      <c r="C1" s="106"/>
      <c r="D1" s="106"/>
      <c r="E1"/>
      <c r="G1" s="40"/>
      <c r="V1"/>
    </row>
    <row r="2" spans="3:22" ht="78" customHeight="1">
      <c r="C2"/>
      <c r="D2" s="9"/>
      <c r="E2" s="10"/>
      <c r="G2" s="109"/>
      <c r="H2" s="110"/>
      <c r="I2" s="110"/>
      <c r="J2" s="110"/>
      <c r="K2" s="110"/>
      <c r="L2" s="110"/>
      <c r="M2" s="110"/>
      <c r="N2" s="11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04"/>
      <c r="E3" s="104"/>
      <c r="F3" s="104"/>
      <c r="G3" s="110"/>
      <c r="H3" s="110"/>
      <c r="I3" s="110"/>
      <c r="J3" s="110"/>
      <c r="K3" s="110"/>
      <c r="L3" s="110"/>
      <c r="M3" s="110"/>
      <c r="N3" s="11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04"/>
      <c r="E4" s="104"/>
      <c r="F4" s="104"/>
      <c r="G4" s="104"/>
      <c r="H4" s="10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7" t="s">
        <v>2</v>
      </c>
      <c r="H5" s="10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19</v>
      </c>
      <c r="D6" s="31" t="s">
        <v>4</v>
      </c>
      <c r="E6" s="31" t="s">
        <v>20</v>
      </c>
      <c r="F6" s="31" t="s">
        <v>21</v>
      </c>
      <c r="G6" s="36" t="s">
        <v>30</v>
      </c>
      <c r="H6" s="37" t="s">
        <v>31</v>
      </c>
      <c r="I6" s="32" t="s">
        <v>22</v>
      </c>
      <c r="J6" s="31" t="s">
        <v>23</v>
      </c>
      <c r="K6" s="31" t="s">
        <v>70</v>
      </c>
      <c r="L6" s="33" t="s">
        <v>24</v>
      </c>
      <c r="M6" s="34" t="s">
        <v>25</v>
      </c>
      <c r="N6" s="33" t="s">
        <v>26</v>
      </c>
      <c r="O6" s="31" t="s">
        <v>35</v>
      </c>
      <c r="P6" s="33" t="s">
        <v>27</v>
      </c>
      <c r="Q6" s="31" t="s">
        <v>5</v>
      </c>
      <c r="R6" s="35" t="s">
        <v>6</v>
      </c>
      <c r="S6" s="103" t="s">
        <v>7</v>
      </c>
      <c r="T6" s="103" t="s">
        <v>8</v>
      </c>
      <c r="U6" s="33" t="s">
        <v>28</v>
      </c>
      <c r="V6" s="33" t="s">
        <v>29</v>
      </c>
    </row>
    <row r="7" spans="1:22" ht="207" customHeight="1" thickBot="1" thickTop="1">
      <c r="A7" s="41"/>
      <c r="B7" s="42">
        <v>1</v>
      </c>
      <c r="C7" s="43" t="s">
        <v>38</v>
      </c>
      <c r="D7" s="44">
        <v>1</v>
      </c>
      <c r="E7" s="45" t="s">
        <v>36</v>
      </c>
      <c r="F7" s="77" t="s">
        <v>47</v>
      </c>
      <c r="G7" s="155"/>
      <c r="H7" s="46" t="s">
        <v>43</v>
      </c>
      <c r="I7" s="120" t="s">
        <v>42</v>
      </c>
      <c r="J7" s="123" t="s">
        <v>43</v>
      </c>
      <c r="K7" s="129"/>
      <c r="L7" s="136"/>
      <c r="M7" s="144" t="s">
        <v>44</v>
      </c>
      <c r="N7" s="144" t="s">
        <v>45</v>
      </c>
      <c r="O7" s="126" t="s">
        <v>71</v>
      </c>
      <c r="P7" s="47">
        <f>D7*Q7</f>
        <v>580</v>
      </c>
      <c r="Q7" s="48">
        <v>580</v>
      </c>
      <c r="R7" s="157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47"/>
      <c r="V7" s="150" t="s">
        <v>17</v>
      </c>
    </row>
    <row r="8" spans="1:22" ht="168.75" customHeight="1" thickBot="1" thickTop="1">
      <c r="A8" s="41"/>
      <c r="B8" s="56">
        <v>2</v>
      </c>
      <c r="C8" s="57" t="s">
        <v>38</v>
      </c>
      <c r="D8" s="58">
        <v>1</v>
      </c>
      <c r="E8" s="59" t="s">
        <v>36</v>
      </c>
      <c r="F8" s="78" t="s">
        <v>48</v>
      </c>
      <c r="G8" s="155"/>
      <c r="H8" s="60" t="s">
        <v>43</v>
      </c>
      <c r="I8" s="121"/>
      <c r="J8" s="124"/>
      <c r="K8" s="130"/>
      <c r="L8" s="137"/>
      <c r="M8" s="145"/>
      <c r="N8" s="145"/>
      <c r="O8" s="127"/>
      <c r="P8" s="62">
        <f>D8*Q8</f>
        <v>550</v>
      </c>
      <c r="Q8" s="63">
        <v>550</v>
      </c>
      <c r="R8" s="157"/>
      <c r="S8" s="64">
        <f>D8*R8</f>
        <v>0</v>
      </c>
      <c r="T8" s="65" t="str">
        <f aca="true" t="shared" si="1" ref="T8:T15">IF(ISNUMBER(R8),IF(R8&gt;Q8,"NEVYHOVUJE","VYHOVUJE")," ")</f>
        <v xml:space="preserve"> </v>
      </c>
      <c r="U8" s="148"/>
      <c r="V8" s="143"/>
    </row>
    <row r="9" spans="1:22" ht="60" customHeight="1" thickBot="1" thickTop="1">
      <c r="A9" s="41"/>
      <c r="B9" s="56">
        <v>3</v>
      </c>
      <c r="C9" s="57" t="s">
        <v>50</v>
      </c>
      <c r="D9" s="58">
        <v>1</v>
      </c>
      <c r="E9" s="59" t="s">
        <v>36</v>
      </c>
      <c r="F9" s="78" t="s">
        <v>49</v>
      </c>
      <c r="G9" s="155"/>
      <c r="H9" s="60" t="s">
        <v>43</v>
      </c>
      <c r="I9" s="121"/>
      <c r="J9" s="124"/>
      <c r="K9" s="130"/>
      <c r="L9" s="137"/>
      <c r="M9" s="145"/>
      <c r="N9" s="145"/>
      <c r="O9" s="127"/>
      <c r="P9" s="62">
        <f>D9*Q9</f>
        <v>170</v>
      </c>
      <c r="Q9" s="63">
        <v>170</v>
      </c>
      <c r="R9" s="157"/>
      <c r="S9" s="64">
        <f>D9*R9</f>
        <v>0</v>
      </c>
      <c r="T9" s="65" t="str">
        <f t="shared" si="1"/>
        <v xml:space="preserve"> </v>
      </c>
      <c r="U9" s="148"/>
      <c r="V9" s="139" t="s">
        <v>16</v>
      </c>
    </row>
    <row r="10" spans="1:22" ht="60" customHeight="1" thickBot="1" thickTop="1">
      <c r="A10" s="41"/>
      <c r="B10" s="56">
        <v>4</v>
      </c>
      <c r="C10" s="57" t="s">
        <v>51</v>
      </c>
      <c r="D10" s="58">
        <v>1</v>
      </c>
      <c r="E10" s="59" t="s">
        <v>36</v>
      </c>
      <c r="F10" s="78" t="s">
        <v>52</v>
      </c>
      <c r="G10" s="155"/>
      <c r="H10" s="60" t="s">
        <v>43</v>
      </c>
      <c r="I10" s="121"/>
      <c r="J10" s="124"/>
      <c r="K10" s="130"/>
      <c r="L10" s="137"/>
      <c r="M10" s="145"/>
      <c r="N10" s="145"/>
      <c r="O10" s="127"/>
      <c r="P10" s="62">
        <f>D10*Q10</f>
        <v>200</v>
      </c>
      <c r="Q10" s="63">
        <v>200</v>
      </c>
      <c r="R10" s="157"/>
      <c r="S10" s="64">
        <f>D10*R10</f>
        <v>0</v>
      </c>
      <c r="T10" s="65" t="str">
        <f t="shared" si="1"/>
        <v xml:space="preserve"> </v>
      </c>
      <c r="U10" s="148"/>
      <c r="V10" s="143"/>
    </row>
    <row r="11" spans="1:22" ht="141" customHeight="1" thickBot="1" thickTop="1">
      <c r="A11" s="41"/>
      <c r="B11" s="56">
        <v>5</v>
      </c>
      <c r="C11" s="57" t="s">
        <v>39</v>
      </c>
      <c r="D11" s="58">
        <v>1</v>
      </c>
      <c r="E11" s="59" t="s">
        <v>36</v>
      </c>
      <c r="F11" s="78" t="s">
        <v>53</v>
      </c>
      <c r="G11" s="155"/>
      <c r="H11" s="60" t="s">
        <v>43</v>
      </c>
      <c r="I11" s="121"/>
      <c r="J11" s="124"/>
      <c r="K11" s="130"/>
      <c r="L11" s="137"/>
      <c r="M11" s="145"/>
      <c r="N11" s="145"/>
      <c r="O11" s="127"/>
      <c r="P11" s="62">
        <f>D11*Q11</f>
        <v>8260</v>
      </c>
      <c r="Q11" s="63">
        <v>8260</v>
      </c>
      <c r="R11" s="157"/>
      <c r="S11" s="64">
        <f>D11*R11</f>
        <v>0</v>
      </c>
      <c r="T11" s="65" t="str">
        <f t="shared" si="1"/>
        <v xml:space="preserve"> </v>
      </c>
      <c r="U11" s="148"/>
      <c r="V11" s="66" t="s">
        <v>15</v>
      </c>
    </row>
    <row r="12" spans="1:22" ht="229.5" customHeight="1" thickBot="1" thickTop="1">
      <c r="A12" s="41"/>
      <c r="B12" s="56">
        <v>6</v>
      </c>
      <c r="C12" s="57" t="s">
        <v>40</v>
      </c>
      <c r="D12" s="58">
        <v>1</v>
      </c>
      <c r="E12" s="59" t="s">
        <v>36</v>
      </c>
      <c r="F12" s="78" t="s">
        <v>54</v>
      </c>
      <c r="G12" s="155"/>
      <c r="H12" s="60" t="s">
        <v>43</v>
      </c>
      <c r="I12" s="121"/>
      <c r="J12" s="124"/>
      <c r="K12" s="130"/>
      <c r="L12" s="138"/>
      <c r="M12" s="145"/>
      <c r="N12" s="145"/>
      <c r="O12" s="127"/>
      <c r="P12" s="62">
        <f>D12*Q12</f>
        <v>7450</v>
      </c>
      <c r="Q12" s="63">
        <v>7450</v>
      </c>
      <c r="R12" s="157"/>
      <c r="S12" s="64">
        <f>D12*R12</f>
        <v>0</v>
      </c>
      <c r="T12" s="65" t="str">
        <f t="shared" si="1"/>
        <v xml:space="preserve"> </v>
      </c>
      <c r="U12" s="148"/>
      <c r="V12" s="66" t="s">
        <v>18</v>
      </c>
    </row>
    <row r="13" spans="1:22" ht="95.25" customHeight="1" thickBot="1" thickTop="1">
      <c r="A13" s="41"/>
      <c r="B13" s="56">
        <v>7</v>
      </c>
      <c r="C13" s="57" t="s">
        <v>41</v>
      </c>
      <c r="D13" s="58">
        <v>2</v>
      </c>
      <c r="E13" s="59" t="s">
        <v>36</v>
      </c>
      <c r="F13" s="78" t="s">
        <v>55</v>
      </c>
      <c r="G13" s="155"/>
      <c r="H13" s="60" t="s">
        <v>43</v>
      </c>
      <c r="I13" s="121"/>
      <c r="J13" s="124"/>
      <c r="K13" s="130"/>
      <c r="L13" s="61" t="s">
        <v>46</v>
      </c>
      <c r="M13" s="145"/>
      <c r="N13" s="145"/>
      <c r="O13" s="127"/>
      <c r="P13" s="62">
        <f>D13*Q13</f>
        <v>3720</v>
      </c>
      <c r="Q13" s="63">
        <v>1860</v>
      </c>
      <c r="R13" s="157"/>
      <c r="S13" s="64">
        <f>D13*R13</f>
        <v>0</v>
      </c>
      <c r="T13" s="65" t="str">
        <f t="shared" si="1"/>
        <v xml:space="preserve"> </v>
      </c>
      <c r="U13" s="148"/>
      <c r="V13" s="139" t="s">
        <v>12</v>
      </c>
    </row>
    <row r="14" spans="1:22" ht="93" customHeight="1" thickBot="1" thickTop="1">
      <c r="A14" s="41"/>
      <c r="B14" s="67">
        <v>8</v>
      </c>
      <c r="C14" s="68" t="s">
        <v>41</v>
      </c>
      <c r="D14" s="69">
        <v>4</v>
      </c>
      <c r="E14" s="70" t="s">
        <v>36</v>
      </c>
      <c r="F14" s="79" t="s">
        <v>56</v>
      </c>
      <c r="G14" s="155"/>
      <c r="H14" s="71" t="s">
        <v>43</v>
      </c>
      <c r="I14" s="122"/>
      <c r="J14" s="125"/>
      <c r="K14" s="131"/>
      <c r="L14" s="72" t="s">
        <v>46</v>
      </c>
      <c r="M14" s="146"/>
      <c r="N14" s="146"/>
      <c r="O14" s="128"/>
      <c r="P14" s="73">
        <f>D14*Q14</f>
        <v>9280</v>
      </c>
      <c r="Q14" s="74">
        <v>2320</v>
      </c>
      <c r="R14" s="157"/>
      <c r="S14" s="75">
        <f>D14*R14</f>
        <v>0</v>
      </c>
      <c r="T14" s="76" t="str">
        <f t="shared" si="1"/>
        <v xml:space="preserve"> </v>
      </c>
      <c r="U14" s="149"/>
      <c r="V14" s="141"/>
    </row>
    <row r="15" spans="1:22" ht="326.25" customHeight="1" thickBot="1" thickTop="1">
      <c r="A15" s="41"/>
      <c r="B15" s="80">
        <v>9</v>
      </c>
      <c r="C15" s="81" t="s">
        <v>62</v>
      </c>
      <c r="D15" s="82">
        <v>1</v>
      </c>
      <c r="E15" s="83" t="s">
        <v>36</v>
      </c>
      <c r="F15" s="100" t="s">
        <v>63</v>
      </c>
      <c r="G15" s="155"/>
      <c r="H15" s="156"/>
      <c r="I15" s="132" t="s">
        <v>42</v>
      </c>
      <c r="J15" s="133" t="s">
        <v>43</v>
      </c>
      <c r="K15" s="134"/>
      <c r="L15" s="84" t="s">
        <v>59</v>
      </c>
      <c r="M15" s="151" t="s">
        <v>44</v>
      </c>
      <c r="N15" s="151" t="s">
        <v>45</v>
      </c>
      <c r="O15" s="135" t="s">
        <v>72</v>
      </c>
      <c r="P15" s="85">
        <f>D15*Q15</f>
        <v>27113</v>
      </c>
      <c r="Q15" s="86">
        <v>27113</v>
      </c>
      <c r="R15" s="157"/>
      <c r="S15" s="87">
        <f>D15*R15</f>
        <v>0</v>
      </c>
      <c r="T15" s="88" t="str">
        <f t="shared" si="1"/>
        <v xml:space="preserve"> </v>
      </c>
      <c r="U15" s="154"/>
      <c r="V15" s="142" t="s">
        <v>11</v>
      </c>
    </row>
    <row r="16" spans="1:22" ht="227.25" customHeight="1" thickBot="1" thickTop="1">
      <c r="A16" s="41"/>
      <c r="B16" s="56">
        <v>10</v>
      </c>
      <c r="C16" s="57" t="s">
        <v>62</v>
      </c>
      <c r="D16" s="58">
        <v>1</v>
      </c>
      <c r="E16" s="59" t="s">
        <v>36</v>
      </c>
      <c r="F16" s="78" t="s">
        <v>64</v>
      </c>
      <c r="G16" s="155"/>
      <c r="H16" s="102" t="s">
        <v>43</v>
      </c>
      <c r="I16" s="121"/>
      <c r="J16" s="124"/>
      <c r="K16" s="130"/>
      <c r="L16" s="61" t="s">
        <v>46</v>
      </c>
      <c r="M16" s="145"/>
      <c r="N16" s="145"/>
      <c r="O16" s="127"/>
      <c r="P16" s="62">
        <f>D16*Q16</f>
        <v>26704</v>
      </c>
      <c r="Q16" s="63">
        <v>26704</v>
      </c>
      <c r="R16" s="157"/>
      <c r="S16" s="64">
        <f>D16*R16</f>
        <v>0</v>
      </c>
      <c r="T16" s="65" t="str">
        <f aca="true" t="shared" si="2" ref="T16:T19">IF(ISNUMBER(R16),IF(R16&gt;Q16,"NEVYHOVUJE","VYHOVUJE")," ")</f>
        <v xml:space="preserve"> </v>
      </c>
      <c r="U16" s="148"/>
      <c r="V16" s="143"/>
    </row>
    <row r="17" spans="1:22" ht="60" customHeight="1" thickBot="1" thickTop="1">
      <c r="A17" s="41"/>
      <c r="B17" s="56">
        <v>11</v>
      </c>
      <c r="C17" s="57" t="s">
        <v>57</v>
      </c>
      <c r="D17" s="58">
        <v>1</v>
      </c>
      <c r="E17" s="59" t="s">
        <v>36</v>
      </c>
      <c r="F17" s="78" t="s">
        <v>65</v>
      </c>
      <c r="G17" s="155"/>
      <c r="H17" s="60" t="s">
        <v>43</v>
      </c>
      <c r="I17" s="121"/>
      <c r="J17" s="124"/>
      <c r="K17" s="130"/>
      <c r="L17" s="152"/>
      <c r="M17" s="145"/>
      <c r="N17" s="145"/>
      <c r="O17" s="127"/>
      <c r="P17" s="62">
        <f>D17*Q17</f>
        <v>826</v>
      </c>
      <c r="Q17" s="63">
        <v>826</v>
      </c>
      <c r="R17" s="157"/>
      <c r="S17" s="64">
        <f>D17*R17</f>
        <v>0</v>
      </c>
      <c r="T17" s="65" t="str">
        <f t="shared" si="2"/>
        <v xml:space="preserve"> </v>
      </c>
      <c r="U17" s="148"/>
      <c r="V17" s="139" t="s">
        <v>13</v>
      </c>
    </row>
    <row r="18" spans="1:22" ht="92.25" customHeight="1" thickBot="1" thickTop="1">
      <c r="A18" s="41"/>
      <c r="B18" s="56">
        <v>12</v>
      </c>
      <c r="C18" s="57" t="s">
        <v>58</v>
      </c>
      <c r="D18" s="58">
        <v>1</v>
      </c>
      <c r="E18" s="59" t="s">
        <v>36</v>
      </c>
      <c r="F18" s="78" t="s">
        <v>66</v>
      </c>
      <c r="G18" s="155"/>
      <c r="H18" s="60" t="s">
        <v>43</v>
      </c>
      <c r="I18" s="121"/>
      <c r="J18" s="124"/>
      <c r="K18" s="130"/>
      <c r="L18" s="137"/>
      <c r="M18" s="145"/>
      <c r="N18" s="145"/>
      <c r="O18" s="127"/>
      <c r="P18" s="62">
        <f>D18*Q18</f>
        <v>192</v>
      </c>
      <c r="Q18" s="63">
        <v>192</v>
      </c>
      <c r="R18" s="157"/>
      <c r="S18" s="64">
        <f>D18*R18</f>
        <v>0</v>
      </c>
      <c r="T18" s="65" t="str">
        <f t="shared" si="2"/>
        <v xml:space="preserve"> </v>
      </c>
      <c r="U18" s="148"/>
      <c r="V18" s="140"/>
    </row>
    <row r="19" spans="1:22" ht="60" customHeight="1" thickBot="1" thickTop="1">
      <c r="A19" s="41"/>
      <c r="B19" s="67">
        <v>13</v>
      </c>
      <c r="C19" s="68" t="s">
        <v>69</v>
      </c>
      <c r="D19" s="69">
        <v>2</v>
      </c>
      <c r="E19" s="70" t="s">
        <v>36</v>
      </c>
      <c r="F19" s="79" t="s">
        <v>67</v>
      </c>
      <c r="G19" s="155"/>
      <c r="H19" s="71" t="s">
        <v>43</v>
      </c>
      <c r="I19" s="122"/>
      <c r="J19" s="125"/>
      <c r="K19" s="131"/>
      <c r="L19" s="153"/>
      <c r="M19" s="146"/>
      <c r="N19" s="146"/>
      <c r="O19" s="128"/>
      <c r="P19" s="73">
        <f>D19*Q19</f>
        <v>260</v>
      </c>
      <c r="Q19" s="74">
        <v>130</v>
      </c>
      <c r="R19" s="157"/>
      <c r="S19" s="75">
        <f>D19*R19</f>
        <v>0</v>
      </c>
      <c r="T19" s="76" t="str">
        <f t="shared" si="2"/>
        <v xml:space="preserve"> </v>
      </c>
      <c r="U19" s="149"/>
      <c r="V19" s="141"/>
    </row>
    <row r="20" spans="1:22" ht="138" customHeight="1" thickBot="1" thickTop="1">
      <c r="A20" s="41"/>
      <c r="B20" s="89">
        <v>14</v>
      </c>
      <c r="C20" s="90" t="s">
        <v>60</v>
      </c>
      <c r="D20" s="91">
        <v>1</v>
      </c>
      <c r="E20" s="92" t="s">
        <v>36</v>
      </c>
      <c r="F20" s="101" t="s">
        <v>68</v>
      </c>
      <c r="G20" s="155"/>
      <c r="H20" s="93" t="s">
        <v>43</v>
      </c>
      <c r="I20" s="98" t="s">
        <v>42</v>
      </c>
      <c r="J20" s="98" t="s">
        <v>43</v>
      </c>
      <c r="K20" s="54"/>
      <c r="L20" s="53"/>
      <c r="M20" s="99" t="s">
        <v>44</v>
      </c>
      <c r="N20" s="99" t="s">
        <v>45</v>
      </c>
      <c r="O20" s="55" t="s">
        <v>71</v>
      </c>
      <c r="P20" s="94">
        <f>D20*Q20</f>
        <v>3030</v>
      </c>
      <c r="Q20" s="95">
        <v>3030</v>
      </c>
      <c r="R20" s="157"/>
      <c r="S20" s="96">
        <f>D20*R20</f>
        <v>0</v>
      </c>
      <c r="T20" s="97" t="str">
        <f aca="true" t="shared" si="3" ref="T20">IF(ISNUMBER(R20),IF(R20&gt;Q20,"NEVYHOVUJE","VYHOVUJE")," ")</f>
        <v xml:space="preserve"> </v>
      </c>
      <c r="U20" s="52" t="s">
        <v>61</v>
      </c>
      <c r="V20" s="51" t="s">
        <v>14</v>
      </c>
    </row>
    <row r="21" spans="3:16" ht="17.45" customHeight="1" thickBot="1" thickTop="1">
      <c r="C21"/>
      <c r="D21"/>
      <c r="E21"/>
      <c r="F21"/>
      <c r="G21"/>
      <c r="H21"/>
      <c r="I21"/>
      <c r="J21"/>
      <c r="N21"/>
      <c r="O21"/>
      <c r="P21"/>
    </row>
    <row r="22" spans="2:22" ht="51.75" customHeight="1" thickBot="1" thickTop="1">
      <c r="B22" s="118" t="s">
        <v>34</v>
      </c>
      <c r="C22" s="118"/>
      <c r="D22" s="118"/>
      <c r="E22" s="118"/>
      <c r="F22" s="118"/>
      <c r="G22" s="118"/>
      <c r="H22" s="39"/>
      <c r="I22" s="39"/>
      <c r="J22" s="20"/>
      <c r="K22" s="20"/>
      <c r="L22" s="6"/>
      <c r="M22" s="6"/>
      <c r="N22" s="6"/>
      <c r="O22" s="21"/>
      <c r="P22" s="21"/>
      <c r="Q22" s="22" t="s">
        <v>9</v>
      </c>
      <c r="R22" s="115" t="s">
        <v>10</v>
      </c>
      <c r="S22" s="116"/>
      <c r="T22" s="117"/>
      <c r="U22" s="23"/>
      <c r="V22" s="24"/>
    </row>
    <row r="23" spans="2:20" ht="50.45" customHeight="1" thickBot="1" thickTop="1">
      <c r="B23" s="119" t="s">
        <v>32</v>
      </c>
      <c r="C23" s="119"/>
      <c r="D23" s="119"/>
      <c r="E23" s="119"/>
      <c r="F23" s="119"/>
      <c r="G23" s="119"/>
      <c r="H23" s="119"/>
      <c r="I23" s="25"/>
      <c r="L23" s="9"/>
      <c r="M23" s="9"/>
      <c r="N23" s="9"/>
      <c r="O23" s="26"/>
      <c r="P23" s="26"/>
      <c r="Q23" s="27">
        <f>SUM(P7:P20)</f>
        <v>88335</v>
      </c>
      <c r="R23" s="112">
        <f>SUM(S7:S20)</f>
        <v>0</v>
      </c>
      <c r="S23" s="113"/>
      <c r="T23" s="114"/>
    </row>
    <row r="24" spans="2:19" ht="15.75" thickTop="1">
      <c r="B24" s="111" t="s">
        <v>33</v>
      </c>
      <c r="C24" s="111"/>
      <c r="D24" s="111"/>
      <c r="E24" s="111"/>
      <c r="F24" s="111"/>
      <c r="G24" s="111"/>
      <c r="H24" s="104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2:19" ht="15">
      <c r="B25" s="38"/>
      <c r="C25" s="38"/>
      <c r="D25" s="38"/>
      <c r="E25" s="38"/>
      <c r="F25" s="38"/>
      <c r="G25" s="104"/>
      <c r="H25" s="104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2:19" ht="15">
      <c r="B26" s="38"/>
      <c r="C26" s="38"/>
      <c r="D26" s="38"/>
      <c r="E26" s="38"/>
      <c r="F26" s="38"/>
      <c r="G26" s="104"/>
      <c r="H26" s="104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2:19" ht="15">
      <c r="B27" s="38"/>
      <c r="C27" s="38"/>
      <c r="D27" s="38"/>
      <c r="E27" s="38"/>
      <c r="F27" s="38"/>
      <c r="G27" s="104"/>
      <c r="H27" s="104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104"/>
      <c r="H28" s="104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8:19" ht="19.9" customHeight="1">
      <c r="H29" s="2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104"/>
      <c r="H30" s="104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104"/>
      <c r="H31" s="104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104"/>
      <c r="H32" s="104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104"/>
      <c r="H33" s="104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104"/>
      <c r="H34" s="104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104"/>
      <c r="H35" s="104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104"/>
      <c r="H36" s="104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104"/>
      <c r="H37" s="104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104"/>
      <c r="H38" s="104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104"/>
      <c r="H39" s="104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104"/>
      <c r="H40" s="104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104"/>
      <c r="H41" s="104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104"/>
      <c r="H42" s="104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104"/>
      <c r="H43" s="104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104"/>
      <c r="H44" s="104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104"/>
      <c r="H45" s="104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104"/>
      <c r="H46" s="104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104"/>
      <c r="H47" s="104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104"/>
      <c r="H48" s="104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104"/>
      <c r="H49" s="104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104"/>
      <c r="H50" s="104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104"/>
      <c r="H51" s="104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104"/>
      <c r="H52" s="104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104"/>
      <c r="H53" s="104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104"/>
      <c r="H54" s="104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104"/>
      <c r="H55" s="104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104"/>
      <c r="H56" s="104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104"/>
      <c r="H57" s="104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104"/>
      <c r="H58" s="104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104"/>
      <c r="H59" s="104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104"/>
      <c r="H60" s="104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104"/>
      <c r="H61" s="104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104"/>
      <c r="H62" s="104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104"/>
      <c r="H63" s="104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104"/>
      <c r="H64" s="104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104"/>
      <c r="H65" s="104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104"/>
      <c r="H66" s="104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104"/>
      <c r="H67" s="104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104"/>
      <c r="H68" s="104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104"/>
      <c r="H69" s="104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104"/>
      <c r="H70" s="104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104"/>
      <c r="H71" s="104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104"/>
      <c r="H72" s="104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104"/>
      <c r="H73" s="104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104"/>
      <c r="H74" s="104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104"/>
      <c r="H75" s="104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104"/>
      <c r="H76" s="104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104"/>
      <c r="H77" s="104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104"/>
      <c r="H78" s="104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104"/>
      <c r="H79" s="104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104"/>
      <c r="H80" s="104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104"/>
      <c r="H81" s="104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104"/>
      <c r="H82" s="104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104"/>
      <c r="H83" s="104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104"/>
      <c r="H84" s="104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104"/>
      <c r="H85" s="104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104"/>
      <c r="H86" s="104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104"/>
      <c r="H87" s="104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104"/>
      <c r="H88" s="104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104"/>
      <c r="H89" s="104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104"/>
      <c r="H90" s="104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104"/>
      <c r="H91" s="104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104"/>
      <c r="H92" s="104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104"/>
      <c r="H93" s="104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104"/>
      <c r="H94" s="104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104"/>
      <c r="H95" s="104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104"/>
      <c r="H96" s="104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104"/>
      <c r="H97" s="104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104"/>
      <c r="H98" s="104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0"/>
      <c r="D99" s="28"/>
      <c r="E99" s="20"/>
      <c r="F99" s="20"/>
      <c r="G99" s="104"/>
      <c r="H99" s="104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0"/>
      <c r="D100" s="28"/>
      <c r="E100" s="20"/>
      <c r="F100" s="20"/>
      <c r="G100" s="104"/>
      <c r="H100" s="104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0"/>
      <c r="D101" s="28"/>
      <c r="E101" s="20"/>
      <c r="F101" s="20"/>
      <c r="G101" s="104"/>
      <c r="H101" s="104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0"/>
      <c r="D102" s="28"/>
      <c r="E102" s="20"/>
      <c r="F102" s="20"/>
      <c r="G102" s="104"/>
      <c r="H102" s="104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0"/>
      <c r="D103" s="28"/>
      <c r="E103" s="20"/>
      <c r="F103" s="20"/>
      <c r="G103" s="104"/>
      <c r="H103" s="104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0"/>
      <c r="D104" s="28"/>
      <c r="E104" s="20"/>
      <c r="F104" s="20"/>
      <c r="G104" s="104"/>
      <c r="H104" s="104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0"/>
      <c r="D105" s="28"/>
      <c r="E105" s="20"/>
      <c r="F105" s="20"/>
      <c r="G105" s="104"/>
      <c r="H105" s="104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0"/>
      <c r="D106" s="28"/>
      <c r="E106" s="20"/>
      <c r="F106" s="20"/>
      <c r="G106" s="104"/>
      <c r="H106" s="104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0"/>
      <c r="D107" s="28"/>
      <c r="E107" s="20"/>
      <c r="F107" s="20"/>
      <c r="G107" s="104"/>
      <c r="H107" s="104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9" ht="19.9" customHeight="1">
      <c r="C108" s="20"/>
      <c r="D108" s="28"/>
      <c r="E108" s="20"/>
      <c r="F108" s="20"/>
      <c r="G108" s="104"/>
      <c r="H108" s="104"/>
      <c r="I108" s="11"/>
      <c r="J108" s="11"/>
      <c r="K108" s="11"/>
      <c r="L108" s="11"/>
      <c r="M108" s="11"/>
      <c r="N108" s="5"/>
      <c r="O108" s="5"/>
      <c r="P108" s="5"/>
      <c r="Q108" s="11"/>
      <c r="R108" s="11"/>
      <c r="S108" s="11"/>
    </row>
    <row r="109" spans="3:16" ht="19.9" customHeight="1">
      <c r="C109" s="20"/>
      <c r="D109" s="28"/>
      <c r="E109" s="20"/>
      <c r="F109" s="20"/>
      <c r="G109" s="104"/>
      <c r="H109" s="104"/>
      <c r="I109" s="11"/>
      <c r="J109" s="11"/>
      <c r="K109" s="11"/>
      <c r="L109" s="11"/>
      <c r="M109" s="11"/>
      <c r="N109" s="5"/>
      <c r="O109" s="5"/>
      <c r="P109" s="5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9.9" customHeight="1">
      <c r="C116"/>
      <c r="E116"/>
      <c r="F116"/>
      <c r="J116"/>
    </row>
    <row r="117" spans="3:10" ht="19.9" customHeight="1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  <row r="240" spans="3:10" ht="15">
      <c r="C240"/>
      <c r="E240"/>
      <c r="F240"/>
      <c r="J240"/>
    </row>
  </sheetData>
  <sheetProtection algorithmName="SHA-512" hashValue="qhSDkYwrE8c4+6/fpae+LZXUTl41mQAIk8Pif8D7oeluJeVWGWUKOJhXDRmaM5y5izLLvY7ETtzIf0qRK0BVwg==" saltValue="38G+9jYTzclhPOZ8mcGgzg==" spinCount="100000" sheet="1" objects="1" scenarios="1"/>
  <mergeCells count="29">
    <mergeCell ref="N15:N19"/>
    <mergeCell ref="L17:L19"/>
    <mergeCell ref="U15:U19"/>
    <mergeCell ref="L7:L12"/>
    <mergeCell ref="V17:V19"/>
    <mergeCell ref="V15:V16"/>
    <mergeCell ref="M7:M14"/>
    <mergeCell ref="N7:N14"/>
    <mergeCell ref="U7:U14"/>
    <mergeCell ref="V7:V8"/>
    <mergeCell ref="V9:V10"/>
    <mergeCell ref="V13:V14"/>
    <mergeCell ref="M15:M19"/>
    <mergeCell ref="B1:D1"/>
    <mergeCell ref="G5:H5"/>
    <mergeCell ref="G2:N3"/>
    <mergeCell ref="B24:G24"/>
    <mergeCell ref="R23:T23"/>
    <mergeCell ref="R22:T22"/>
    <mergeCell ref="B22:G22"/>
    <mergeCell ref="B23:H23"/>
    <mergeCell ref="I7:I14"/>
    <mergeCell ref="J7:J14"/>
    <mergeCell ref="O7:O14"/>
    <mergeCell ref="K7:K14"/>
    <mergeCell ref="I15:I19"/>
    <mergeCell ref="J15:J19"/>
    <mergeCell ref="K15:K19"/>
    <mergeCell ref="O15:O19"/>
  </mergeCells>
  <conditionalFormatting sqref="B7:B20 D7:D20">
    <cfRule type="containsBlanks" priority="96" dxfId="7">
      <formula>LEN(TRIM(B7))=0</formula>
    </cfRule>
  </conditionalFormatting>
  <conditionalFormatting sqref="B7:B20">
    <cfRule type="cellIs" priority="93" dxfId="6" operator="greaterThanOrEqual">
      <formula>1</formula>
    </cfRule>
  </conditionalFormatting>
  <conditionalFormatting sqref="G7:H20 R7:R20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20">
    <cfRule type="notContainsBlanks" priority="69" dxfId="2">
      <formula>LEN(TRIM(G7))&gt;0</formula>
    </cfRule>
  </conditionalFormatting>
  <conditionalFormatting sqref="T7:T20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15">
      <formula1>"ANO,NE"</formula1>
    </dataValidation>
    <dataValidation type="list" showInputMessage="1" showErrorMessage="1" sqref="E7:E20">
      <formula1>"ks,bal,sada,m,"</formula1>
    </dataValidation>
    <dataValidation type="list" allowBlank="1" showInputMessage="1" showErrorMessage="1" sqref="V7 V9 V11:V13 V20 V15 V1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2023-10-23T07:35:52Z</cp:lastPrinted>
  <dcterms:created xsi:type="dcterms:W3CDTF">2014-03-05T12:43:32Z</dcterms:created>
  <dcterms:modified xsi:type="dcterms:W3CDTF">2023-11-03T08:51:31Z</dcterms:modified>
  <cp:category/>
  <cp:version/>
  <cp:contentType/>
  <cp:contentStatus/>
  <cp:revision>3</cp:revision>
</cp:coreProperties>
</file>