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technika'!$B$1:$V$17</definedName>
  </definedNames>
  <calcPr calcId="191029"/>
  <extLst/>
</workbook>
</file>

<file path=xl/sharedStrings.xml><?xml version="1.0" encoding="utf-8"?>
<sst xmlns="http://schemas.openxmlformats.org/spreadsheetml/2006/main" count="64" uniqueCount="54">
  <si>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</si>
  <si>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</si>
  <si>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</si>
  <si>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</si>
  <si>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</si>
  <si>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</si>
  <si>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</si>
  <si>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</si>
  <si>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</si>
  <si>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</si>
  <si>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</si>
  <si>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30213300-8 - Stolní počítač </t>
  </si>
  <si>
    <t>30231310-3 - Ploché monitory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</si>
  <si>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</si>
  <si>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</si>
  <si>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</si>
  <si>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</si>
  <si>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</si>
  <si>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</si>
  <si>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</si>
  <si>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</si>
  <si>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</si>
  <si>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</si>
  <si>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</si>
  <si>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</si>
  <si>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</si>
  <si>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</si>
  <si>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</si>
  <si>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</si>
  <si>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</si>
  <si>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</si>
  <si>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</si>
  <si>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</si>
  <si>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Společná faktura</t>
  </si>
  <si>
    <t>ANO</t>
  </si>
  <si>
    <t>Národní plán obnovy pro oblast vysokých škol pro roky 2022–2024
Registrační číslo projektu:  NPO_ZČU_MSMT-16584/2022
Specifický cíl A: Transformace formy a obsahu VŠ vzdělávání 
Specifický cíl A1: Digitalizace vzdělávací činnosti a studijních agend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</si>
  <si>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</si>
  <si>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Ing. Pavel Vondruška, 
Tel.: 37763 2835,
776 058 799</t>
  </si>
  <si>
    <t>Univerzitní 20,
301 00 Plzeň,
Centrum informatizace a výpočetní techniky -  Oddělení Infrastrukturní služby,
místnost UI 412</t>
  </si>
  <si>
    <t xml:space="preserve">Příloha č. 2 Kupní smlouvy - technická specifikace
Výpočetní technika (III.) 129 - 2023 </t>
  </si>
  <si>
    <t>Velký prohnutý monitor s dockem</t>
  </si>
  <si>
    <t>Kalibrovaný monitor</t>
  </si>
  <si>
    <t>Monitor Quad HD 27</t>
  </si>
  <si>
    <t>Usporný mini PC</t>
  </si>
  <si>
    <t>HDMI kabel</t>
  </si>
  <si>
    <t>DisplayPort kabel</t>
  </si>
  <si>
    <t>Zakřivený monitor s úhlopříčkou 49" s antireflexní úpravou povrchu displeje.
Rozlišení alespoň 5120 x 1440.
Poměr stran 32:9.
Odezva maximálně 5 ms.
Obnovovací frekvence alespoň 60Hz.
Jas minimálně 450 cd/m2.
Kontrast alespoň 3000:1.
Požadované vstupy: minimálně 2x HDMI alespoň verze 1.4, 1x DisplayPort, 3x USB, USB-C, RJ-45.
Požadované vlastnosti: reproduktory, nastavitelná výška, HDR, filtr modrého světla, flicker-free, webkamera kompatibilní s Windows Hello, obraz v obraze, sluchátkový výstup, funkce dokovací stanice.
Třída energetické účinnosti v rozpětí A až G.</t>
  </si>
  <si>
    <t>Monitor s úhlopříčkou alespoň 27", technologie panelu IPS s matným povrchem.
Rozlišení alespoň 2560 x 1440.
Poměr stran 16:9.
Odezva maximálně 5 ms.
Obnovovací frekvence alespoň 60 Hz.
Jas minimálně 350 cd/m2.
Kontrast alespoň 1000:1.
Požadované vstupy: alespoň 1x HDMI, 1x DisplayPort, 1x USB-C, 4x USB-A, RJ-45.
Požadované vlastnosti: nastavitelná výška, pivot, flicker-free, filtr modrého světla, Power Delivery alespoň 90 W, DisplayPort výstup (daisy chain).
Třída energetické účinnosti v rozpětí A až F.</t>
  </si>
  <si>
    <t>Úsporný PC</t>
  </si>
  <si>
    <t>Výkon procesoru v Passmark CPU více než 19 000 bodů (platné ke dni 2.10.2023), minimálně 12 jáder.
Operační paměť typu DDR4 nebo lepší o kapacitě minimálně 16 GB.
Grafická karta integrovaná v CPU.
Min. 2x HDMI.
SSD disk o kapacitě minimálně 500 GB.
Minimálně: 4x USB-A, 2x USB-C, alespoň jeden USB-C s podporou standardu Thunderbolt verze minimálně 4.
Podpora bootování z USB.
Síťová karta 2.5 Gb/s Ethernet s podporou PXE, Wi-Fi, bluetooth.
Sluchátkový výstup případně kombinovaný s mikrofonním vstupem.
Originální operační systém Windows 64bit (W11 nebo vyšší) - OS Windows požadujeme z důvodu kompatibility s interními aplikacemi ZČU (Stag, Magion,...).
Existence ovladačů použitého HW ve Windows 11 a vyšší verze Windows.
Existence ovladačů použitého HW v jádře Linuxu.
Velikost maximálně (ŠxHxV): 120 x 120 x 40 mm.</t>
  </si>
  <si>
    <t>Výkon procesoru v Passmark CPU více než 16 000 bodů (platné ke dni 2.10.2023), minimálně 6 jáder.
Operační paměť typu DDR5 minimálně 8 GB.
Grafická karta integrovaná v CPU.
Min. 1x HDMI.
SSD disk o kapacitě minimálně 250 GB.
Minimálně 4x USB-A. 1x USB-C.
Podpora bootování z USB.
Síťová karta 1 Gb/s Ethernet s podporou PXE.
Originální operační systém Windows 64bit (W10 nebo vyšší) - OS Windows požadujeme z důvodu kompatibility s interními aplikacemi ZČU (Stag, Magion,...).
Existence ovladačů použitého HW ve Windows 10 a vyšší verze Windows.
Existence ovladačů použitého HW v jádře Linuxu.
Podpora prostřednictvím internetu musí umožnovat stahování ovladačů a manuálu z internetu adresně pro konkrétní zadaný typ (sériové číslo) zařízení.
Skříň nesmí být plombovaná a musí umožňovat beznástrojové otevření.
Velikost maximálně (ŠxHxV): 180 x 180 x 40 mm.
Hmotnost maximálně 1,5 kg.</t>
  </si>
  <si>
    <t>Délka min. 2 m.
Konektor 2x HDMI 2.0 (M).
Plné zapojení konektoru.
Podpora HDMI alespoň verze 2.0 a rychlosti minimálně High Speed 4K.
Propusnost 18 Gbps nebo vyšší.
Podpora minimálně 32 zvukových kanálů.
Požadované vlastnosti: ethernet kanál, pozlacené konektory.</t>
  </si>
  <si>
    <t>Délka min. 2 m.
Konektor 2x DisplayPort 1.4 (M).
Podpora přenesení obrazu o rozlišení alespoň 4K a 120 Hz.
Podpora přenosu zvuku.
Požadované vlastnosti: pozlacené konektory, oboustranná koncovka, stíněný kabel, rovné zakončení.</t>
  </si>
  <si>
    <r>
      <t xml:space="preserve">Monitor s úhlopříčkou alespoň 27", technologie panelu IPS s antireflexním povrchem.
Rozlišení alespoň 3840 x 2160.
Poměr stran 16:9.
Odezva maximálně 10 ms.
Obnovovací frekvence alespoň 60Hz.
Jas minimálně 350 cd/m2.
Kontrast alespoň 1000:1.
Požadované vstupy: HDMI, DisplayPort, </t>
    </r>
    <r>
      <rPr>
        <sz val="11"/>
        <color theme="1"/>
        <rFont val="Calibri"/>
        <family val="2"/>
        <scheme val="minor"/>
      </rPr>
      <t>USB-C.
Požadované vlastnosti: 100% pokrytí standardu sRGB IEC61966-2.1, 99% Adobe RGB, 98% DCI-P3 a 80% REC2020, podpora 30 bitového přenosu dat, nastavitelná výška, HDR, pivot, flicker-free.
Monitor od výroby přesně kalibrovaný, není potřeba používat kalibrační sondu.
Třída energetické účinnosti v rozpětí A až 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</si>
</sst>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164" fontId="0" fillId="0" borderId="0" xfId="0" applyNumberFormat="1"/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3"/>
  <sheetViews>
    <sheetView tabSelected="1" zoomScale="51" zoomScaleNormal="51" workbookViewId="0" topLeftCell="G1">
      <selection activeCell="R7" sqref="R7:R13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29.140625" style="1" customWidth="1"/>
    <col min="7" max="7" width="28.57421875" style="4" customWidth="1"/>
    <col min="8" max="8" width="23.421875" style="4" customWidth="1"/>
    <col min="9" max="9" width="25.8515625" style="4" customWidth="1"/>
    <col min="10" max="10" width="17.28125" style="1" customWidth="1"/>
    <col min="11" max="11" width="67.8515625" style="0" customWidth="1"/>
    <col min="12" max="12" width="32.28125" style="0" customWidth="1"/>
    <col min="13" max="13" width="24.00390625" style="0" customWidth="1"/>
    <col min="14" max="14" width="40.140625" style="4" customWidth="1"/>
    <col min="15" max="15" width="27.00390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4.8515625" style="0" customWidth="1"/>
    <col min="21" max="21" width="11.57421875" style="0" hidden="1" customWidth="1"/>
    <col min="22" max="22" width="37.57421875" style="5" customWidth="1"/>
  </cols>
  <sheetData>
    <row r="1" spans="2:22" ht="40.9" customHeight="1">
      <c r="B1" s="82" t="s">
        <v>39</v>
      </c>
      <c r="C1" s="83"/>
      <c r="D1" s="83"/>
      <c r="E1"/>
      <c r="G1" s="40"/>
      <c r="V1"/>
    </row>
    <row r="2" spans="3:22" ht="78" customHeight="1">
      <c r="C2"/>
      <c r="D2" s="9"/>
      <c r="E2" s="10"/>
      <c r="G2" s="86"/>
      <c r="H2" s="87"/>
      <c r="I2" s="87"/>
      <c r="J2" s="87"/>
      <c r="K2" s="87"/>
      <c r="L2" s="87"/>
      <c r="M2" s="87"/>
      <c r="N2" s="87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2"/>
      <c r="E3" s="72"/>
      <c r="F3" s="72"/>
      <c r="G3" s="87"/>
      <c r="H3" s="87"/>
      <c r="I3" s="87"/>
      <c r="J3" s="87"/>
      <c r="K3" s="87"/>
      <c r="L3" s="87"/>
      <c r="M3" s="87"/>
      <c r="N3" s="87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2"/>
      <c r="E4" s="72"/>
      <c r="F4" s="72"/>
      <c r="G4" s="72"/>
      <c r="H4" s="72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4" t="s">
        <v>2</v>
      </c>
      <c r="H5" s="85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0" t="s">
        <v>3</v>
      </c>
      <c r="C6" s="31" t="s">
        <v>14</v>
      </c>
      <c r="D6" s="31" t="s">
        <v>4</v>
      </c>
      <c r="E6" s="31" t="s">
        <v>15</v>
      </c>
      <c r="F6" s="31" t="s">
        <v>16</v>
      </c>
      <c r="G6" s="36" t="s">
        <v>25</v>
      </c>
      <c r="H6" s="37" t="s">
        <v>26</v>
      </c>
      <c r="I6" s="32" t="s">
        <v>17</v>
      </c>
      <c r="J6" s="31" t="s">
        <v>18</v>
      </c>
      <c r="K6" s="31" t="s">
        <v>36</v>
      </c>
      <c r="L6" s="33" t="s">
        <v>19</v>
      </c>
      <c r="M6" s="34" t="s">
        <v>20</v>
      </c>
      <c r="N6" s="33" t="s">
        <v>21</v>
      </c>
      <c r="O6" s="31" t="s">
        <v>30</v>
      </c>
      <c r="P6" s="33" t="s">
        <v>22</v>
      </c>
      <c r="Q6" s="31" t="s">
        <v>5</v>
      </c>
      <c r="R6" s="35" t="s">
        <v>6</v>
      </c>
      <c r="S6" s="71" t="s">
        <v>7</v>
      </c>
      <c r="T6" s="71" t="s">
        <v>8</v>
      </c>
      <c r="U6" s="33" t="s">
        <v>23</v>
      </c>
      <c r="V6" s="33" t="s">
        <v>24</v>
      </c>
    </row>
    <row r="7" spans="1:22" ht="231.75" customHeight="1" thickBot="1" thickTop="1">
      <c r="A7" s="41"/>
      <c r="B7" s="42">
        <v>1</v>
      </c>
      <c r="C7" s="43" t="s">
        <v>40</v>
      </c>
      <c r="D7" s="44">
        <v>1</v>
      </c>
      <c r="E7" s="45" t="s">
        <v>31</v>
      </c>
      <c r="F7" s="69" t="s">
        <v>46</v>
      </c>
      <c r="G7" s="115"/>
      <c r="H7" s="115"/>
      <c r="I7" s="100" t="s">
        <v>33</v>
      </c>
      <c r="J7" s="103" t="s">
        <v>34</v>
      </c>
      <c r="K7" s="106" t="s">
        <v>35</v>
      </c>
      <c r="L7" s="74"/>
      <c r="M7" s="109" t="s">
        <v>37</v>
      </c>
      <c r="N7" s="109" t="s">
        <v>38</v>
      </c>
      <c r="O7" s="112">
        <v>30</v>
      </c>
      <c r="P7" s="46">
        <f>D7*Q7</f>
        <v>20000</v>
      </c>
      <c r="Q7" s="47">
        <v>20000</v>
      </c>
      <c r="R7" s="116"/>
      <c r="S7" s="48">
        <f>D7*R7</f>
        <v>0</v>
      </c>
      <c r="T7" s="49" t="str">
        <f aca="true" t="shared" si="0" ref="T7">IF(ISNUMBER(R7),IF(R7&gt;Q7,"NEVYHOVUJE","VYHOVUJE")," ")</f>
        <v xml:space="preserve"> </v>
      </c>
      <c r="U7" s="89"/>
      <c r="V7" s="77" t="s">
        <v>12</v>
      </c>
    </row>
    <row r="8" spans="1:22" ht="230.25" customHeight="1" thickBot="1" thickTop="1">
      <c r="A8" s="41"/>
      <c r="B8" s="50">
        <v>2</v>
      </c>
      <c r="C8" s="51" t="s">
        <v>41</v>
      </c>
      <c r="D8" s="52">
        <v>1</v>
      </c>
      <c r="E8" s="53" t="s">
        <v>31</v>
      </c>
      <c r="F8" s="73" t="s">
        <v>53</v>
      </c>
      <c r="G8" s="115"/>
      <c r="H8" s="115"/>
      <c r="I8" s="101"/>
      <c r="J8" s="104"/>
      <c r="K8" s="107"/>
      <c r="L8" s="75"/>
      <c r="M8" s="110"/>
      <c r="N8" s="110"/>
      <c r="O8" s="113"/>
      <c r="P8" s="55">
        <f>D8*Q8</f>
        <v>34000</v>
      </c>
      <c r="Q8" s="56">
        <v>34000</v>
      </c>
      <c r="R8" s="117"/>
      <c r="S8" s="57">
        <f>D8*R8</f>
        <v>0</v>
      </c>
      <c r="T8" s="58" t="str">
        <f aca="true" t="shared" si="1" ref="T8">IF(ISNUMBER(R8),IF(R8&gt;Q8,"NEVYHOVUJE","VYHOVUJE")," ")</f>
        <v xml:space="preserve"> </v>
      </c>
      <c r="U8" s="90"/>
      <c r="V8" s="78"/>
    </row>
    <row r="9" spans="1:22" ht="210" customHeight="1" thickBot="1" thickTop="1">
      <c r="A9" s="41"/>
      <c r="B9" s="50">
        <v>3</v>
      </c>
      <c r="C9" s="51" t="s">
        <v>42</v>
      </c>
      <c r="D9" s="52">
        <v>20</v>
      </c>
      <c r="E9" s="53" t="s">
        <v>31</v>
      </c>
      <c r="F9" s="68" t="s">
        <v>47</v>
      </c>
      <c r="G9" s="115"/>
      <c r="H9" s="115"/>
      <c r="I9" s="101"/>
      <c r="J9" s="104"/>
      <c r="K9" s="107"/>
      <c r="L9" s="75"/>
      <c r="M9" s="110"/>
      <c r="N9" s="110"/>
      <c r="O9" s="113"/>
      <c r="P9" s="55">
        <f>D9*Q9</f>
        <v>134000</v>
      </c>
      <c r="Q9" s="56">
        <v>6700</v>
      </c>
      <c r="R9" s="117"/>
      <c r="S9" s="57">
        <f>D9*R9</f>
        <v>0</v>
      </c>
      <c r="T9" s="58" t="str">
        <f aca="true" t="shared" si="2" ref="T9:T13">IF(ISNUMBER(R9),IF(R9&gt;Q9,"NEVYHOVUJE","VYHOVUJE")," ")</f>
        <v xml:space="preserve"> </v>
      </c>
      <c r="U9" s="90"/>
      <c r="V9" s="79"/>
    </row>
    <row r="10" spans="1:22" ht="245.25" customHeight="1" thickBot="1" thickTop="1">
      <c r="A10" s="41"/>
      <c r="B10" s="50">
        <v>4</v>
      </c>
      <c r="C10" s="51" t="s">
        <v>43</v>
      </c>
      <c r="D10" s="52">
        <v>3</v>
      </c>
      <c r="E10" s="53" t="s">
        <v>31</v>
      </c>
      <c r="F10" s="68" t="s">
        <v>49</v>
      </c>
      <c r="G10" s="115"/>
      <c r="H10" s="54" t="s">
        <v>32</v>
      </c>
      <c r="I10" s="101"/>
      <c r="J10" s="104"/>
      <c r="K10" s="107"/>
      <c r="L10" s="75"/>
      <c r="M10" s="110"/>
      <c r="N10" s="110"/>
      <c r="O10" s="113"/>
      <c r="P10" s="55">
        <f>D10*Q10</f>
        <v>60000</v>
      </c>
      <c r="Q10" s="56">
        <v>20000</v>
      </c>
      <c r="R10" s="117"/>
      <c r="S10" s="57">
        <f>D10*R10</f>
        <v>0</v>
      </c>
      <c r="T10" s="58" t="str">
        <f t="shared" si="2"/>
        <v xml:space="preserve"> </v>
      </c>
      <c r="U10" s="90"/>
      <c r="V10" s="80" t="s">
        <v>11</v>
      </c>
    </row>
    <row r="11" spans="1:22" ht="307.5" customHeight="1" thickBot="1" thickTop="1">
      <c r="A11" s="41"/>
      <c r="B11" s="50">
        <v>5</v>
      </c>
      <c r="C11" s="51" t="s">
        <v>48</v>
      </c>
      <c r="D11" s="52">
        <v>5</v>
      </c>
      <c r="E11" s="53" t="s">
        <v>31</v>
      </c>
      <c r="F11" s="68" t="s">
        <v>50</v>
      </c>
      <c r="G11" s="115"/>
      <c r="H11" s="54" t="s">
        <v>32</v>
      </c>
      <c r="I11" s="101"/>
      <c r="J11" s="104"/>
      <c r="K11" s="107"/>
      <c r="L11" s="75"/>
      <c r="M11" s="110"/>
      <c r="N11" s="110"/>
      <c r="O11" s="113"/>
      <c r="P11" s="55">
        <f>D11*Q11</f>
        <v>85000</v>
      </c>
      <c r="Q11" s="56">
        <v>17000</v>
      </c>
      <c r="R11" s="117"/>
      <c r="S11" s="57">
        <f>D11*R11</f>
        <v>0</v>
      </c>
      <c r="T11" s="58" t="str">
        <f t="shared" si="2"/>
        <v xml:space="preserve"> </v>
      </c>
      <c r="U11" s="90"/>
      <c r="V11" s="79"/>
    </row>
    <row r="12" spans="1:22" ht="143.25" customHeight="1" thickBot="1" thickTop="1">
      <c r="A12" s="41"/>
      <c r="B12" s="50">
        <v>6</v>
      </c>
      <c r="C12" s="51" t="s">
        <v>44</v>
      </c>
      <c r="D12" s="52">
        <v>20</v>
      </c>
      <c r="E12" s="53" t="s">
        <v>31</v>
      </c>
      <c r="F12" s="68" t="s">
        <v>51</v>
      </c>
      <c r="G12" s="115"/>
      <c r="H12" s="54" t="s">
        <v>32</v>
      </c>
      <c r="I12" s="101"/>
      <c r="J12" s="104"/>
      <c r="K12" s="107"/>
      <c r="L12" s="75"/>
      <c r="M12" s="110"/>
      <c r="N12" s="110"/>
      <c r="O12" s="113"/>
      <c r="P12" s="55">
        <f>D12*Q12</f>
        <v>5000</v>
      </c>
      <c r="Q12" s="56">
        <v>250</v>
      </c>
      <c r="R12" s="117"/>
      <c r="S12" s="57">
        <f>D12*R12</f>
        <v>0</v>
      </c>
      <c r="T12" s="58" t="str">
        <f t="shared" si="2"/>
        <v xml:space="preserve"> </v>
      </c>
      <c r="U12" s="90"/>
      <c r="V12" s="80" t="s">
        <v>13</v>
      </c>
    </row>
    <row r="13" spans="1:22" ht="116.25" customHeight="1" thickBot="1" thickTop="1">
      <c r="A13" s="41"/>
      <c r="B13" s="59">
        <v>7</v>
      </c>
      <c r="C13" s="60" t="s">
        <v>45</v>
      </c>
      <c r="D13" s="61">
        <v>10</v>
      </c>
      <c r="E13" s="62" t="s">
        <v>31</v>
      </c>
      <c r="F13" s="70" t="s">
        <v>52</v>
      </c>
      <c r="G13" s="115"/>
      <c r="H13" s="63" t="s">
        <v>32</v>
      </c>
      <c r="I13" s="102"/>
      <c r="J13" s="105"/>
      <c r="K13" s="108"/>
      <c r="L13" s="76"/>
      <c r="M13" s="111"/>
      <c r="N13" s="111"/>
      <c r="O13" s="114"/>
      <c r="P13" s="64">
        <f>D13*Q13</f>
        <v>3000</v>
      </c>
      <c r="Q13" s="65">
        <v>300</v>
      </c>
      <c r="R13" s="118"/>
      <c r="S13" s="66">
        <f>D13*R13</f>
        <v>0</v>
      </c>
      <c r="T13" s="67" t="str">
        <f t="shared" si="2"/>
        <v xml:space="preserve"> </v>
      </c>
      <c r="U13" s="91"/>
      <c r="V13" s="81"/>
    </row>
    <row r="14" spans="3:16" ht="17.45" customHeight="1" thickBot="1" thickTop="1">
      <c r="C14"/>
      <c r="D14"/>
      <c r="E14"/>
      <c r="F14"/>
      <c r="G14"/>
      <c r="H14"/>
      <c r="I14"/>
      <c r="J14"/>
      <c r="N14"/>
      <c r="O14"/>
      <c r="P14"/>
    </row>
    <row r="15" spans="2:22" ht="51.75" customHeight="1" thickBot="1" thickTop="1">
      <c r="B15" s="98" t="s">
        <v>29</v>
      </c>
      <c r="C15" s="98"/>
      <c r="D15" s="98"/>
      <c r="E15" s="98"/>
      <c r="F15" s="98"/>
      <c r="G15" s="98"/>
      <c r="H15" s="39"/>
      <c r="I15" s="39"/>
      <c r="J15" s="20"/>
      <c r="K15" s="20"/>
      <c r="L15" s="6"/>
      <c r="M15" s="6"/>
      <c r="N15" s="6"/>
      <c r="O15" s="21"/>
      <c r="P15" s="21"/>
      <c r="Q15" s="22" t="s">
        <v>9</v>
      </c>
      <c r="R15" s="95" t="s">
        <v>10</v>
      </c>
      <c r="S15" s="96"/>
      <c r="T15" s="97"/>
      <c r="U15" s="23"/>
      <c r="V15" s="24"/>
    </row>
    <row r="16" spans="2:20" ht="50.45" customHeight="1" thickBot="1" thickTop="1">
      <c r="B16" s="99" t="s">
        <v>27</v>
      </c>
      <c r="C16" s="99"/>
      <c r="D16" s="99"/>
      <c r="E16" s="99"/>
      <c r="F16" s="99"/>
      <c r="G16" s="99"/>
      <c r="H16" s="99"/>
      <c r="I16" s="25"/>
      <c r="L16" s="9"/>
      <c r="M16" s="9"/>
      <c r="N16" s="9"/>
      <c r="O16" s="26"/>
      <c r="P16" s="26"/>
      <c r="Q16" s="27">
        <f>SUM(P7:P13)</f>
        <v>341000</v>
      </c>
      <c r="R16" s="92">
        <f>SUM(S7:S13)</f>
        <v>0</v>
      </c>
      <c r="S16" s="93"/>
      <c r="T16" s="94"/>
    </row>
    <row r="17" spans="2:19" ht="15.75" thickTop="1">
      <c r="B17" s="88" t="s">
        <v>28</v>
      </c>
      <c r="C17" s="88"/>
      <c r="D17" s="88"/>
      <c r="E17" s="88"/>
      <c r="F17" s="88"/>
      <c r="G17" s="88"/>
      <c r="H17" s="72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2:19" ht="15">
      <c r="B18" s="38"/>
      <c r="C18" s="38"/>
      <c r="D18" s="38"/>
      <c r="E18" s="38"/>
      <c r="F18" s="38"/>
      <c r="G18" s="72"/>
      <c r="H18" s="72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2:19" ht="15">
      <c r="B19" s="38"/>
      <c r="C19" s="38"/>
      <c r="D19" s="38"/>
      <c r="E19" s="38"/>
      <c r="F19" s="38"/>
      <c r="G19" s="72"/>
      <c r="H19" s="72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2:19" ht="15">
      <c r="B20" s="38"/>
      <c r="C20" s="38"/>
      <c r="D20" s="38"/>
      <c r="E20" s="38"/>
      <c r="F20" s="38"/>
      <c r="G20" s="72"/>
      <c r="H20" s="72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0"/>
      <c r="D21" s="28"/>
      <c r="E21" s="20"/>
      <c r="F21" s="20"/>
      <c r="G21" s="72"/>
      <c r="H21" s="72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8:19" ht="19.9" customHeight="1">
      <c r="H22" s="29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0"/>
      <c r="D23" s="28"/>
      <c r="E23" s="20"/>
      <c r="F23" s="20"/>
      <c r="G23" s="72"/>
      <c r="H23" s="72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0"/>
      <c r="D24" s="28"/>
      <c r="E24" s="20"/>
      <c r="F24" s="20"/>
      <c r="G24" s="72"/>
      <c r="H24" s="72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0"/>
      <c r="D25" s="28"/>
      <c r="E25" s="20"/>
      <c r="F25" s="20"/>
      <c r="G25" s="72"/>
      <c r="H25" s="72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0"/>
      <c r="D26" s="28"/>
      <c r="E26" s="20"/>
      <c r="F26" s="20"/>
      <c r="G26" s="72"/>
      <c r="H26" s="72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0"/>
      <c r="D27" s="28"/>
      <c r="E27" s="20"/>
      <c r="F27" s="20"/>
      <c r="G27" s="72"/>
      <c r="H27" s="72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0"/>
      <c r="D28" s="28"/>
      <c r="E28" s="20"/>
      <c r="F28" s="20"/>
      <c r="G28" s="72"/>
      <c r="H28" s="72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0"/>
      <c r="D29" s="28"/>
      <c r="E29" s="20"/>
      <c r="F29" s="20"/>
      <c r="G29" s="72"/>
      <c r="H29" s="72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0"/>
      <c r="D30" s="28"/>
      <c r="E30" s="20"/>
      <c r="F30" s="20"/>
      <c r="G30" s="72"/>
      <c r="H30" s="72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0"/>
      <c r="D31" s="28"/>
      <c r="E31" s="20"/>
      <c r="F31" s="20"/>
      <c r="G31" s="72"/>
      <c r="H31" s="72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0"/>
      <c r="D32" s="28"/>
      <c r="E32" s="20"/>
      <c r="F32" s="20"/>
      <c r="G32" s="72"/>
      <c r="H32" s="72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0"/>
      <c r="D33" s="28"/>
      <c r="E33" s="20"/>
      <c r="F33" s="20"/>
      <c r="G33" s="72"/>
      <c r="H33" s="72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0"/>
      <c r="D34" s="28"/>
      <c r="E34" s="20"/>
      <c r="F34" s="20"/>
      <c r="G34" s="72"/>
      <c r="H34" s="72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0"/>
      <c r="D35" s="28"/>
      <c r="E35" s="20"/>
      <c r="F35" s="20"/>
      <c r="G35" s="72"/>
      <c r="H35" s="72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0"/>
      <c r="D36" s="28"/>
      <c r="E36" s="20"/>
      <c r="F36" s="20"/>
      <c r="G36" s="72"/>
      <c r="H36" s="72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0"/>
      <c r="D37" s="28"/>
      <c r="E37" s="20"/>
      <c r="F37" s="20"/>
      <c r="G37" s="72"/>
      <c r="H37" s="72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0"/>
      <c r="D38" s="28"/>
      <c r="E38" s="20"/>
      <c r="F38" s="20"/>
      <c r="G38" s="72"/>
      <c r="H38" s="72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0"/>
      <c r="D39" s="28"/>
      <c r="E39" s="20"/>
      <c r="F39" s="20"/>
      <c r="G39" s="72"/>
      <c r="H39" s="72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0"/>
      <c r="D40" s="28"/>
      <c r="E40" s="20"/>
      <c r="F40" s="20"/>
      <c r="G40" s="72"/>
      <c r="H40" s="72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0"/>
      <c r="D41" s="28"/>
      <c r="E41" s="20"/>
      <c r="F41" s="20"/>
      <c r="G41" s="72"/>
      <c r="H41" s="72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0"/>
      <c r="D42" s="28"/>
      <c r="E42" s="20"/>
      <c r="F42" s="20"/>
      <c r="G42" s="72"/>
      <c r="H42" s="72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0"/>
      <c r="D43" s="28"/>
      <c r="E43" s="20"/>
      <c r="F43" s="20"/>
      <c r="G43" s="72"/>
      <c r="H43" s="72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0"/>
      <c r="D44" s="28"/>
      <c r="E44" s="20"/>
      <c r="F44" s="20"/>
      <c r="G44" s="72"/>
      <c r="H44" s="72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0"/>
      <c r="D45" s="28"/>
      <c r="E45" s="20"/>
      <c r="F45" s="20"/>
      <c r="G45" s="72"/>
      <c r="H45" s="72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0"/>
      <c r="D46" s="28"/>
      <c r="E46" s="20"/>
      <c r="F46" s="20"/>
      <c r="G46" s="72"/>
      <c r="H46" s="72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0"/>
      <c r="D47" s="28"/>
      <c r="E47" s="20"/>
      <c r="F47" s="20"/>
      <c r="G47" s="72"/>
      <c r="H47" s="72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0"/>
      <c r="D48" s="28"/>
      <c r="E48" s="20"/>
      <c r="F48" s="20"/>
      <c r="G48" s="72"/>
      <c r="H48" s="72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0"/>
      <c r="D49" s="28"/>
      <c r="E49" s="20"/>
      <c r="F49" s="20"/>
      <c r="G49" s="72"/>
      <c r="H49" s="72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0"/>
      <c r="D50" s="28"/>
      <c r="E50" s="20"/>
      <c r="F50" s="20"/>
      <c r="G50" s="72"/>
      <c r="H50" s="72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0"/>
      <c r="D51" s="28"/>
      <c r="E51" s="20"/>
      <c r="F51" s="20"/>
      <c r="G51" s="72"/>
      <c r="H51" s="72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0"/>
      <c r="D52" s="28"/>
      <c r="E52" s="20"/>
      <c r="F52" s="20"/>
      <c r="G52" s="72"/>
      <c r="H52" s="72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0"/>
      <c r="D53" s="28"/>
      <c r="E53" s="20"/>
      <c r="F53" s="20"/>
      <c r="G53" s="72"/>
      <c r="H53" s="72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0"/>
      <c r="D54" s="28"/>
      <c r="E54" s="20"/>
      <c r="F54" s="20"/>
      <c r="G54" s="72"/>
      <c r="H54" s="72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0"/>
      <c r="D55" s="28"/>
      <c r="E55" s="20"/>
      <c r="F55" s="20"/>
      <c r="G55" s="72"/>
      <c r="H55" s="72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0"/>
      <c r="D56" s="28"/>
      <c r="E56" s="20"/>
      <c r="F56" s="20"/>
      <c r="G56" s="72"/>
      <c r="H56" s="72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0"/>
      <c r="D57" s="28"/>
      <c r="E57" s="20"/>
      <c r="F57" s="20"/>
      <c r="G57" s="72"/>
      <c r="H57" s="72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0"/>
      <c r="D58" s="28"/>
      <c r="E58" s="20"/>
      <c r="F58" s="20"/>
      <c r="G58" s="72"/>
      <c r="H58" s="72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0"/>
      <c r="D59" s="28"/>
      <c r="E59" s="20"/>
      <c r="F59" s="20"/>
      <c r="G59" s="72"/>
      <c r="H59" s="72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0"/>
      <c r="D60" s="28"/>
      <c r="E60" s="20"/>
      <c r="F60" s="20"/>
      <c r="G60" s="72"/>
      <c r="H60" s="72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0"/>
      <c r="D61" s="28"/>
      <c r="E61" s="20"/>
      <c r="F61" s="20"/>
      <c r="G61" s="72"/>
      <c r="H61" s="72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0"/>
      <c r="D62" s="28"/>
      <c r="E62" s="20"/>
      <c r="F62" s="20"/>
      <c r="G62" s="72"/>
      <c r="H62" s="72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0"/>
      <c r="D63" s="28"/>
      <c r="E63" s="20"/>
      <c r="F63" s="20"/>
      <c r="G63" s="72"/>
      <c r="H63" s="72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0"/>
      <c r="D64" s="28"/>
      <c r="E64" s="20"/>
      <c r="F64" s="20"/>
      <c r="G64" s="72"/>
      <c r="H64" s="72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0"/>
      <c r="D65" s="28"/>
      <c r="E65" s="20"/>
      <c r="F65" s="20"/>
      <c r="G65" s="72"/>
      <c r="H65" s="72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0"/>
      <c r="D66" s="28"/>
      <c r="E66" s="20"/>
      <c r="F66" s="20"/>
      <c r="G66" s="72"/>
      <c r="H66" s="72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0"/>
      <c r="D67" s="28"/>
      <c r="E67" s="20"/>
      <c r="F67" s="20"/>
      <c r="G67" s="72"/>
      <c r="H67" s="72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0"/>
      <c r="D68" s="28"/>
      <c r="E68" s="20"/>
      <c r="F68" s="20"/>
      <c r="G68" s="72"/>
      <c r="H68" s="72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0"/>
      <c r="D69" s="28"/>
      <c r="E69" s="20"/>
      <c r="F69" s="20"/>
      <c r="G69" s="72"/>
      <c r="H69" s="72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0"/>
      <c r="D70" s="28"/>
      <c r="E70" s="20"/>
      <c r="F70" s="20"/>
      <c r="G70" s="72"/>
      <c r="H70" s="72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0"/>
      <c r="D71" s="28"/>
      <c r="E71" s="20"/>
      <c r="F71" s="20"/>
      <c r="G71" s="72"/>
      <c r="H71" s="72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0"/>
      <c r="D72" s="28"/>
      <c r="E72" s="20"/>
      <c r="F72" s="20"/>
      <c r="G72" s="72"/>
      <c r="H72" s="72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0"/>
      <c r="D73" s="28"/>
      <c r="E73" s="20"/>
      <c r="F73" s="20"/>
      <c r="G73" s="72"/>
      <c r="H73" s="72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0"/>
      <c r="D74" s="28"/>
      <c r="E74" s="20"/>
      <c r="F74" s="20"/>
      <c r="G74" s="72"/>
      <c r="H74" s="72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0"/>
      <c r="D75" s="28"/>
      <c r="E75" s="20"/>
      <c r="F75" s="20"/>
      <c r="G75" s="72"/>
      <c r="H75" s="72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0"/>
      <c r="D76" s="28"/>
      <c r="E76" s="20"/>
      <c r="F76" s="20"/>
      <c r="G76" s="72"/>
      <c r="H76" s="72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0"/>
      <c r="D77" s="28"/>
      <c r="E77" s="20"/>
      <c r="F77" s="20"/>
      <c r="G77" s="72"/>
      <c r="H77" s="72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0"/>
      <c r="D78" s="28"/>
      <c r="E78" s="20"/>
      <c r="F78" s="20"/>
      <c r="G78" s="72"/>
      <c r="H78" s="72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0"/>
      <c r="D79" s="28"/>
      <c r="E79" s="20"/>
      <c r="F79" s="20"/>
      <c r="G79" s="72"/>
      <c r="H79" s="72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0"/>
      <c r="D80" s="28"/>
      <c r="E80" s="20"/>
      <c r="F80" s="20"/>
      <c r="G80" s="72"/>
      <c r="H80" s="72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0"/>
      <c r="D81" s="28"/>
      <c r="E81" s="20"/>
      <c r="F81" s="20"/>
      <c r="G81" s="72"/>
      <c r="H81" s="72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0"/>
      <c r="D82" s="28"/>
      <c r="E82" s="20"/>
      <c r="F82" s="20"/>
      <c r="G82" s="72"/>
      <c r="H82" s="72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0"/>
      <c r="D83" s="28"/>
      <c r="E83" s="20"/>
      <c r="F83" s="20"/>
      <c r="G83" s="72"/>
      <c r="H83" s="72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0"/>
      <c r="D84" s="28"/>
      <c r="E84" s="20"/>
      <c r="F84" s="20"/>
      <c r="G84" s="72"/>
      <c r="H84" s="72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0"/>
      <c r="D85" s="28"/>
      <c r="E85" s="20"/>
      <c r="F85" s="20"/>
      <c r="G85" s="72"/>
      <c r="H85" s="72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0"/>
      <c r="D86" s="28"/>
      <c r="E86" s="20"/>
      <c r="F86" s="20"/>
      <c r="G86" s="72"/>
      <c r="H86" s="72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0"/>
      <c r="D87" s="28"/>
      <c r="E87" s="20"/>
      <c r="F87" s="20"/>
      <c r="G87" s="72"/>
      <c r="H87" s="72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0"/>
      <c r="D88" s="28"/>
      <c r="E88" s="20"/>
      <c r="F88" s="20"/>
      <c r="G88" s="72"/>
      <c r="H88" s="72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0"/>
      <c r="D89" s="28"/>
      <c r="E89" s="20"/>
      <c r="F89" s="20"/>
      <c r="G89" s="72"/>
      <c r="H89" s="72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0"/>
      <c r="D90" s="28"/>
      <c r="E90" s="20"/>
      <c r="F90" s="20"/>
      <c r="G90" s="72"/>
      <c r="H90" s="72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0"/>
      <c r="D91" s="28"/>
      <c r="E91" s="20"/>
      <c r="F91" s="20"/>
      <c r="G91" s="72"/>
      <c r="H91" s="72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0"/>
      <c r="D92" s="28"/>
      <c r="E92" s="20"/>
      <c r="F92" s="20"/>
      <c r="G92" s="72"/>
      <c r="H92" s="72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0"/>
      <c r="D93" s="28"/>
      <c r="E93" s="20"/>
      <c r="F93" s="20"/>
      <c r="G93" s="72"/>
      <c r="H93" s="72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0"/>
      <c r="D94" s="28"/>
      <c r="E94" s="20"/>
      <c r="F94" s="20"/>
      <c r="G94" s="72"/>
      <c r="H94" s="72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0"/>
      <c r="D95" s="28"/>
      <c r="E95" s="20"/>
      <c r="F95" s="20"/>
      <c r="G95" s="72"/>
      <c r="H95" s="72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0"/>
      <c r="D96" s="28"/>
      <c r="E96" s="20"/>
      <c r="F96" s="20"/>
      <c r="G96" s="72"/>
      <c r="H96" s="72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0"/>
      <c r="D97" s="28"/>
      <c r="E97" s="20"/>
      <c r="F97" s="20"/>
      <c r="G97" s="72"/>
      <c r="H97" s="72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0"/>
      <c r="D98" s="28"/>
      <c r="E98" s="20"/>
      <c r="F98" s="20"/>
      <c r="G98" s="72"/>
      <c r="H98" s="72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0"/>
      <c r="D99" s="28"/>
      <c r="E99" s="20"/>
      <c r="F99" s="20"/>
      <c r="G99" s="72"/>
      <c r="H99" s="72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0"/>
      <c r="D100" s="28"/>
      <c r="E100" s="20"/>
      <c r="F100" s="20"/>
      <c r="G100" s="72"/>
      <c r="H100" s="72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0"/>
      <c r="D101" s="28"/>
      <c r="E101" s="20"/>
      <c r="F101" s="20"/>
      <c r="G101" s="72"/>
      <c r="H101" s="72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6" ht="19.9" customHeight="1">
      <c r="C102" s="20"/>
      <c r="D102" s="28"/>
      <c r="E102" s="20"/>
      <c r="F102" s="20"/>
      <c r="G102" s="72"/>
      <c r="H102" s="72"/>
      <c r="I102" s="11"/>
      <c r="J102" s="11"/>
      <c r="K102" s="11"/>
      <c r="L102" s="11"/>
      <c r="M102" s="11"/>
      <c r="N102" s="5"/>
      <c r="O102" s="5"/>
      <c r="P102" s="5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</sheetData>
  <sheetProtection algorithmName="SHA-512" hashValue="jJ5Z7CDjkWurKrLV19YsA4GuYldkFVFPsWxA1ZczXvPCwgwhd/Vn2DQyHOeZwb5SNsWXslyMeBaMUZRFf0EjQQ==" saltValue="Y9kG9x1RGhddBLeZdq+Wng==" spinCount="100000" sheet="1" objects="1" scenarios="1"/>
  <mergeCells count="19">
    <mergeCell ref="B1:D1"/>
    <mergeCell ref="G5:H5"/>
    <mergeCell ref="G2:N3"/>
    <mergeCell ref="B17:G17"/>
    <mergeCell ref="U7:U13"/>
    <mergeCell ref="R16:T16"/>
    <mergeCell ref="R15:T15"/>
    <mergeCell ref="B15:G15"/>
    <mergeCell ref="B16:H16"/>
    <mergeCell ref="I7:I13"/>
    <mergeCell ref="J7:J13"/>
    <mergeCell ref="K7:K13"/>
    <mergeCell ref="M7:M13"/>
    <mergeCell ref="N7:N13"/>
    <mergeCell ref="O7:O13"/>
    <mergeCell ref="L7:L13"/>
    <mergeCell ref="V7:V9"/>
    <mergeCell ref="V10:V11"/>
    <mergeCell ref="V12:V13"/>
  </mergeCells>
  <conditionalFormatting sqref="B7:B13 D7:D13">
    <cfRule type="containsBlanks" priority="96" dxfId="7">
      <formula>LEN(TRIM(B7))=0</formula>
    </cfRule>
  </conditionalFormatting>
  <conditionalFormatting sqref="B7:B13">
    <cfRule type="cellIs" priority="93" dxfId="6" operator="greaterThanOrEqual">
      <formula>1</formula>
    </cfRule>
  </conditionalFormatting>
  <conditionalFormatting sqref="R7:R13 G7:H13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3">
    <cfRule type="notContainsBlanks" priority="69" dxfId="2">
      <formula>LEN(TRIM(G7))&gt;0</formula>
    </cfRule>
  </conditionalFormatting>
  <conditionalFormatting sqref="T7:T13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E7:E13">
      <formula1>"ks,bal,sada,m,"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V7 V10 V12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2023-10-19T11:40:50Z</cp:lastPrinted>
  <dcterms:created xsi:type="dcterms:W3CDTF">2014-03-05T12:43:32Z</dcterms:created>
  <dcterms:modified xsi:type="dcterms:W3CDTF">2023-11-01T13:34:56Z</dcterms:modified>
  <cp:category/>
  <cp:version/>
  <cp:contentType/>
  <cp:contentStatus/>
  <cp:revision>3</cp:revision>
</cp:coreProperties>
</file>