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1\1 výzva\"/>
    </mc:Choice>
  </mc:AlternateContent>
  <xr:revisionPtr revIDLastSave="0" documentId="13_ncr:1_{8A307B5E-69B3-4842-A2C1-78FB0365BF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<sst xmlns="http://schemas.openxmlformats.org/spreadsheetml/2006/main" count="101" uniqueCount="69">
  <si>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</si>
  <si>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</si>
  <si>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</si>
  <si>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</si>
  <si>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</si>
  <si>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</si>
  <si>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</si>
  <si>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</si>
  <si>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</si>
  <si>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</si>
  <si>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</si>
  <si>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</si>
  <si>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</si>
  <si>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</si>
  <si>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30232100-5 - Tiskárny a kresliče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</si>
  <si>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</si>
  <si>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</si>
  <si>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</si>
  <si>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</si>
  <si>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</si>
  <si>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</si>
  <si>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</si>
  <si>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</si>
  <si>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</si>
  <si>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</si>
  <si>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</si>
  <si>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</si>
  <si>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</si>
  <si>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</si>
  <si>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</si>
  <si>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</si>
  <si>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</si>
  <si>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</si>
  <si>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</si>
  <si>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</si>
  <si>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</si>
  <si>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</si>
  <si>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</si>
  <si>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</si>
  <si>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</si>
  <si>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</si>
  <si>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</si>
  <si>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</si>
  <si>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</si>
  <si>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</si>
  <si>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</si>
  <si>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</si>
  <si>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</si>
  <si>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</si>
  <si>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</si>
  <si>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</si>
  <si>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</si>
  <si>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</si>
  <si>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</si>
  <si>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</si>
  <si>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</si>
  <si>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Položka č. 2</t>
  </si>
  <si>
    <t>NE</t>
  </si>
  <si>
    <t>Multifunkční černobílá laserová tiskárna A4</t>
  </si>
  <si>
    <t>Černobílý tisk A4.
Automatický oboustranný tisk, kopírování a skenování.
Rozlišení tisku min. 600 x 600 DPI.
Displej.
Wifi a USB.
Tisk z operačního systému Win 7 a vyšší.
Záruka min. 3 roky.
Doporučený objem tisku za měsíc: cca 2 000 stran.</t>
  </si>
  <si>
    <t>Dodání do dané místnosti.</t>
  </si>
  <si>
    <t>Mgr. Jan Král,
Tel.: 37763 6123</t>
  </si>
  <si>
    <t>Klatovská tř. 51,
301 00 Plzeň,
Fakulta pedagogická - Děkanát,
místnost KL 221</t>
  </si>
  <si>
    <t>Martina Čechová,
Tel.: 37763 7361</t>
  </si>
  <si>
    <t>sady Pětatřicátníků 14, 
301 00 Plzeň,
Fakulta právnická - Katedra obchodního práva,
místnost PC 118</t>
  </si>
  <si>
    <t>Pokud financováno z projektových prostředků, pak ŘEŠITEL uvede: NÁZEV A ČÍSLO DOTAČNÍHO PROJEKTU</t>
  </si>
  <si>
    <t xml:space="preserve">Tiskárny, kopírky, multifunkce II. 021 - 2023 </t>
  </si>
  <si>
    <t>Záruka na zboží min. 36 měsíců.
Dodání do dané místnosti.</t>
  </si>
  <si>
    <t>Laserová tiskárna multifunkční, černobílá, A4, kopírování a skenování.
Tiskové rozlišení min. 600 x 600 DPI.
Rychlost tisku min. 20 stran.
Rozlišení skeneru min. 600 x 600 DPI.
AirPrint, USB a WiFi.
Vstupní zásobník cca 150 listů.
Výstupní zásobník cca 100 listů.
Rozměry: výška cca 350 mm x hloubka cca 430 mm x šířka cca 360 mm.
Hmotnost cca 5,5 kg.
Včetně startovacího toneru.
Pracovní zátěž až 8000 stran za měsíc.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</si>
</sst>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6" fillId="0" borderId="0"/>
    <xf numFmtId="0" fontId="16" fillId="0" borderId="0"/>
    <xf numFmtId="0" fontId="16" fillId="0" borderId="0"/>
    <xf numFmtId="0" fontId="35" fillId="0" borderId="0" applyNumberFormat="0" applyFill="0" applyBorder="0" applyAlignment="0" applyProtection="0"/>
  </cellStyleXfs>
  <cellXfs count="165">
    <xf numFmtId="0" fontId="0" fillId="0" borderId="0" xfId="0"/>
    <xf numFmtId="0" fontId="18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9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21" fillId="2" borderId="3" xfId="0" applyFont="1" applyFill="1" applyBorder="1" applyAlignment="1">
      <alignment horizontal="center" vertical="center" textRotation="90" wrapText="1"/>
    </xf>
    <xf numFmtId="0" fontId="21" fillId="6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5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2" applyAlignment="1">
      <alignment horizontal="left"/>
    </xf>
    <xf numFmtId="0" fontId="17" fillId="0" borderId="0" xfId="0" applyFont="1" applyAlignment="1">
      <alignment vertical="center"/>
    </xf>
    <xf numFmtId="164" fontId="24" fillId="0" borderId="0" xfId="0" applyNumberFormat="1" applyFont="1" applyAlignment="1">
      <alignment horizontal="right" vertical="center" indent="1"/>
    </xf>
    <xf numFmtId="164" fontId="17" fillId="0" borderId="3" xfId="0" applyNumberFormat="1" applyFont="1" applyBorder="1" applyAlignment="1">
      <alignment horizontal="center" vertical="center"/>
    </xf>
    <xf numFmtId="0" fontId="16" fillId="0" borderId="0" xfId="2"/>
    <xf numFmtId="0" fontId="16" fillId="0" borderId="0" xfId="2" applyAlignment="1">
      <alignment vertical="center" wrapText="1"/>
    </xf>
    <xf numFmtId="49" fontId="16" fillId="0" borderId="0" xfId="2" applyNumberFormat="1" applyAlignment="1">
      <alignment vertical="center" wrapText="1"/>
    </xf>
    <xf numFmtId="0" fontId="27" fillId="0" borderId="0" xfId="2" applyFont="1" applyAlignment="1">
      <alignment vertical="center"/>
    </xf>
    <xf numFmtId="0" fontId="28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8" fillId="0" borderId="0" xfId="0" applyFont="1" applyAlignment="1">
      <alignment horizontal="center"/>
    </xf>
    <xf numFmtId="0" fontId="18" fillId="8" borderId="1" xfId="0" applyFont="1" applyFill="1" applyBorder="1"/>
    <xf numFmtId="0" fontId="0" fillId="9" borderId="1" xfId="0" applyFill="1" applyBorder="1"/>
    <xf numFmtId="0" fontId="21" fillId="0" borderId="0" xfId="0" applyFont="1" applyAlignment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4" fillId="0" borderId="0" xfId="0" applyFont="1" applyAlignment="1">
      <alignment horizontal="justify" vertical="center"/>
    </xf>
    <xf numFmtId="4" fontId="32" fillId="12" borderId="9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4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7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8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8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5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8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3" fillId="7" borderId="1" xfId="0" applyFont="1" applyFill="1" applyBorder="1" applyAlignment="1" applyProtection="1">
      <alignment vertical="center"/>
      <protection locked="0"/>
    </xf>
    <xf numFmtId="0" fontId="13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12" fillId="7" borderId="22" xfId="0" applyFont="1" applyFill="1" applyBorder="1" applyAlignment="1" applyProtection="1">
      <alignment vertical="center"/>
      <protection locked="0"/>
    </xf>
    <xf numFmtId="49" fontId="37" fillId="0" borderId="0" xfId="0" applyNumberFormat="1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8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5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 applyProtection="1">
      <alignment vertical="center"/>
      <protection locked="0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0" fontId="10" fillId="3" borderId="44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18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164" fontId="25" fillId="3" borderId="44" xfId="0" applyNumberFormat="1" applyFont="1" applyFill="1" applyBorder="1" applyAlignment="1">
      <alignment horizontal="right" vertical="center" inden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center" wrapText="1" indent="1"/>
    </xf>
    <xf numFmtId="0" fontId="28" fillId="0" borderId="0" xfId="2" applyFont="1" applyAlignment="1">
      <alignment horizontal="left" vertical="center" wrapText="1"/>
    </xf>
    <xf numFmtId="164" fontId="17" fillId="0" borderId="37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38" xfId="0" applyNumberFormat="1" applyFont="1" applyBorder="1" applyAlignment="1">
      <alignment horizontal="center" vertical="center"/>
    </xf>
    <xf numFmtId="0" fontId="30" fillId="2" borderId="0" xfId="0" applyFont="1" applyFill="1" applyAlignment="1">
      <alignment horizontal="left" vertical="center" wrapText="1"/>
    </xf>
    <xf numFmtId="0" fontId="30" fillId="2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1" fillId="0" borderId="0" xfId="0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/>
    </xf>
    <xf numFmtId="0" fontId="33" fillId="10" borderId="10" xfId="0" applyFont="1" applyFill="1" applyBorder="1" applyAlignment="1">
      <alignment horizontal="center" vertical="center"/>
    </xf>
    <xf numFmtId="0" fontId="33" fillId="10" borderId="11" xfId="0" applyFont="1" applyFill="1" applyBorder="1" applyAlignment="1">
      <alignment horizontal="center" vertical="center"/>
    </xf>
    <xf numFmtId="0" fontId="33" fillId="10" borderId="12" xfId="0" applyFont="1" applyFill="1" applyBorder="1" applyAlignment="1">
      <alignment horizontal="center" vertical="center"/>
    </xf>
    <xf numFmtId="4" fontId="32" fillId="9" borderId="13" xfId="0" applyNumberFormat="1" applyFont="1" applyFill="1" applyBorder="1" applyAlignment="1">
      <alignment horizontal="center" vertical="center"/>
    </xf>
    <xf numFmtId="4" fontId="32" fillId="9" borderId="14" xfId="0" applyNumberFormat="1" applyFont="1" applyFill="1" applyBorder="1" applyAlignment="1">
      <alignment horizontal="center" vertical="center"/>
    </xf>
    <xf numFmtId="164" fontId="23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0" fontId="23" fillId="5" borderId="44" xfId="0" applyFont="1" applyFill="1" applyBorder="1" applyAlignment="1" applyProtection="1">
      <alignment horizontal="left" vertical="center" wrapText="1" indent="1"/>
      <protection locked="0"/>
    </xf>
    <xf numFmtId="0" fontId="38" fillId="5" borderId="44" xfId="0" applyFont="1" applyFill="1" applyBorder="1" applyAlignment="1" applyProtection="1">
      <alignment horizontal="center" vertical="center" wrapText="1"/>
      <protection locked="0"/>
    </xf>
    <xf numFmtId="0" fontId="23" fillId="5" borderId="42" xfId="0" applyFont="1" applyFill="1" applyBorder="1" applyAlignment="1" applyProtection="1">
      <alignment horizontal="left" vertical="center" wrapText="1" indent="1"/>
      <protection locked="0"/>
    </xf>
    <xf numFmtId="0" fontId="38" fillId="5" borderId="42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F1" zoomScale="66" zoomScaleNormal="66" workbookViewId="0">
      <selection activeCell="N12" sqref="N12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75.7109375" style="3" customWidth="1"/>
    <col min="7" max="7" width="30.28515625" style="4" bestFit="1" customWidth="1"/>
    <col min="8" max="8" width="24.85546875" style="4" customWidth="1"/>
    <col min="9" max="9" width="23.5703125" style="3" bestFit="1" customWidth="1"/>
    <col min="10" max="10" width="19.28515625" style="3" bestFit="1" customWidth="1"/>
    <col min="11" max="11" width="31.42578125" hidden="1" customWidth="1"/>
    <col min="12" max="12" width="31.42578125" customWidth="1"/>
    <col min="13" max="13" width="26" customWidth="1"/>
    <col min="14" max="14" width="35" style="3" customWidth="1"/>
    <col min="15" max="15" width="26" style="4" customWidth="1"/>
    <col min="16" max="16" width="20.425781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4" style="5" customWidth="1"/>
  </cols>
  <sheetData>
    <row r="1" spans="1:22" ht="15.75" x14ac:dyDescent="0.25">
      <c r="B1" s="138" t="s">
        <v>52</v>
      </c>
      <c r="C1" s="139"/>
      <c r="D1" s="139"/>
    </row>
    <row r="2" spans="1:22" ht="18" customHeight="1" x14ac:dyDescent="0.25">
      <c r="B2" s="138" t="s">
        <v>66</v>
      </c>
      <c r="C2" s="138"/>
      <c r="D2" s="138"/>
      <c r="G2" s="98"/>
    </row>
    <row r="3" spans="1:22" ht="43.5" customHeight="1" x14ac:dyDescent="0.25">
      <c r="D3" s="2"/>
      <c r="G3" s="145"/>
      <c r="H3" s="145"/>
      <c r="I3" s="145"/>
      <c r="J3" s="145"/>
      <c r="K3" s="145"/>
      <c r="L3" s="145"/>
      <c r="M3" s="145"/>
      <c r="N3" s="145"/>
      <c r="O3" s="145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30"/>
      <c r="E4" s="130"/>
      <c r="F4" s="130"/>
      <c r="G4" s="145"/>
      <c r="H4" s="145"/>
      <c r="I4" s="145"/>
      <c r="J4" s="145"/>
      <c r="K4" s="145"/>
      <c r="L4" s="145"/>
      <c r="M4" s="145"/>
      <c r="N4" s="145"/>
      <c r="O4" s="145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41</v>
      </c>
      <c r="D7" s="21" t="s">
        <v>4</v>
      </c>
      <c r="E7" s="21" t="s">
        <v>42</v>
      </c>
      <c r="F7" s="21" t="s">
        <v>53</v>
      </c>
      <c r="G7" s="22" t="s">
        <v>5</v>
      </c>
      <c r="H7" s="22" t="s">
        <v>17</v>
      </c>
      <c r="I7" s="21" t="s">
        <v>43</v>
      </c>
      <c r="J7" s="21" t="s">
        <v>44</v>
      </c>
      <c r="K7" s="21" t="s">
        <v>65</v>
      </c>
      <c r="L7" s="21" t="s">
        <v>45</v>
      </c>
      <c r="M7" s="131" t="s">
        <v>46</v>
      </c>
      <c r="N7" s="21" t="s">
        <v>47</v>
      </c>
      <c r="O7" s="21" t="s">
        <v>55</v>
      </c>
      <c r="P7" s="21" t="s">
        <v>48</v>
      </c>
      <c r="Q7" s="21" t="s">
        <v>6</v>
      </c>
      <c r="R7" s="23" t="s">
        <v>7</v>
      </c>
      <c r="S7" s="131" t="s">
        <v>8</v>
      </c>
      <c r="T7" s="131" t="s">
        <v>9</v>
      </c>
      <c r="U7" s="21" t="s">
        <v>49</v>
      </c>
      <c r="V7" s="21" t="s">
        <v>50</v>
      </c>
    </row>
    <row r="8" spans="1:22" ht="226.5" customHeight="1" thickTop="1" thickBot="1" x14ac:dyDescent="0.3">
      <c r="A8" s="24"/>
      <c r="B8" s="112">
        <v>1</v>
      </c>
      <c r="C8" s="127" t="s">
        <v>58</v>
      </c>
      <c r="D8" s="113">
        <v>1</v>
      </c>
      <c r="E8" s="114" t="s">
        <v>51</v>
      </c>
      <c r="F8" s="133" t="s">
        <v>68</v>
      </c>
      <c r="G8" s="161"/>
      <c r="H8" s="162"/>
      <c r="I8" s="115" t="s">
        <v>54</v>
      </c>
      <c r="J8" s="116" t="s">
        <v>57</v>
      </c>
      <c r="K8" s="117"/>
      <c r="L8" s="118" t="s">
        <v>60</v>
      </c>
      <c r="M8" s="123" t="s">
        <v>61</v>
      </c>
      <c r="N8" s="123" t="s">
        <v>62</v>
      </c>
      <c r="O8" s="119">
        <v>14</v>
      </c>
      <c r="P8" s="120">
        <f>D8*Q8</f>
        <v>3000</v>
      </c>
      <c r="Q8" s="126">
        <v>3000</v>
      </c>
      <c r="R8" s="159"/>
      <c r="S8" s="121">
        <f>D8*R8</f>
        <v>0</v>
      </c>
      <c r="T8" s="122" t="str">
        <f>IF(ISNUMBER(R8), IF(R8&gt;Q8,"NEVYHOVUJE","VYHOVUJE")," ")</f>
        <v xml:space="preserve"> </v>
      </c>
      <c r="U8" s="114"/>
      <c r="V8" s="114" t="s">
        <v>14</v>
      </c>
    </row>
    <row r="9" spans="1:22" ht="223.5" customHeight="1" thickBot="1" x14ac:dyDescent="0.3">
      <c r="A9" s="24"/>
      <c r="B9" s="99">
        <v>2</v>
      </c>
      <c r="C9" s="128" t="s">
        <v>58</v>
      </c>
      <c r="D9" s="100">
        <v>1</v>
      </c>
      <c r="E9" s="101" t="s">
        <v>51</v>
      </c>
      <c r="F9" s="129" t="s">
        <v>59</v>
      </c>
      <c r="G9" s="163"/>
      <c r="H9" s="164"/>
      <c r="I9" s="108" t="s">
        <v>54</v>
      </c>
      <c r="J9" s="108" t="s">
        <v>57</v>
      </c>
      <c r="K9" s="102"/>
      <c r="L9" s="132" t="s">
        <v>67</v>
      </c>
      <c r="M9" s="124" t="s">
        <v>63</v>
      </c>
      <c r="N9" s="125" t="s">
        <v>64</v>
      </c>
      <c r="O9" s="103">
        <v>14</v>
      </c>
      <c r="P9" s="104">
        <f>D9*Q9</f>
        <v>4500</v>
      </c>
      <c r="Q9" s="105">
        <v>4500</v>
      </c>
      <c r="R9" s="160"/>
      <c r="S9" s="106">
        <f>D9*R9</f>
        <v>0</v>
      </c>
      <c r="T9" s="107" t="str">
        <f>IF(ISNUMBER(R9), IF(R9&gt;Q9,"NEVYHOVUJE","VYHOVUJE")," ")</f>
        <v xml:space="preserve"> </v>
      </c>
      <c r="U9" s="101"/>
      <c r="V9" s="101" t="s">
        <v>15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40" t="s">
        <v>10</v>
      </c>
      <c r="C11" s="140"/>
      <c r="D11" s="140"/>
      <c r="E11" s="140"/>
      <c r="F11" s="140"/>
      <c r="G11" s="140"/>
      <c r="H11" s="140"/>
      <c r="I11" s="140"/>
      <c r="J11" s="26"/>
      <c r="K11" s="26"/>
      <c r="L11" s="11"/>
      <c r="M11" s="11"/>
      <c r="N11" s="11"/>
      <c r="O11" s="27"/>
      <c r="P11" s="27"/>
      <c r="Q11" s="28" t="s">
        <v>11</v>
      </c>
      <c r="R11" s="141" t="s">
        <v>12</v>
      </c>
      <c r="S11" s="142"/>
      <c r="T11" s="143"/>
      <c r="V11" s="29"/>
    </row>
    <row r="12" spans="1:22" ht="33" customHeight="1" thickTop="1" thickBot="1" x14ac:dyDescent="0.3">
      <c r="B12" s="144" t="s">
        <v>16</v>
      </c>
      <c r="C12" s="144"/>
      <c r="D12" s="144"/>
      <c r="E12" s="144"/>
      <c r="F12" s="144"/>
      <c r="G12" s="144"/>
      <c r="H12" s="30"/>
      <c r="I12" s="30"/>
      <c r="J12" s="30"/>
      <c r="L12" s="31"/>
      <c r="M12" s="31"/>
      <c r="N12" s="31"/>
      <c r="O12" s="32"/>
      <c r="P12" s="32"/>
      <c r="Q12" s="33">
        <f>SUM(P8:P9)</f>
        <v>7500</v>
      </c>
      <c r="R12" s="135">
        <f>SUM(S8:S9)</f>
        <v>0</v>
      </c>
      <c r="S12" s="136"/>
      <c r="T12" s="137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34" t="s">
        <v>13</v>
      </c>
      <c r="C14" s="134"/>
      <c r="D14" s="134"/>
      <c r="E14" s="134"/>
      <c r="F14" s="134"/>
      <c r="G14" s="134"/>
      <c r="H14" s="134"/>
      <c r="I14" s="134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zoQ4Jo8rDCsN7mD5Px1G06XGwRzd+7EPeG3At66ZfYmzumvv/bWJcfOg97vi6j7ohU6hrAcgJJZ/IlWad5Quqg==" saltValue="XFY03WHKZ/G4dDgE83hAPg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80" zoomScaleNormal="80" workbookViewId="0">
      <selection activeCell="H9" sqref="H9:I9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2" t="s">
        <v>39</v>
      </c>
      <c r="C1" s="152"/>
      <c r="D1" s="55"/>
    </row>
    <row r="2" spans="2:13" x14ac:dyDescent="0.25">
      <c r="B2" s="153" t="str">
        <f>'Nabídková cena'!B2:D2</f>
        <v xml:space="preserve">Tiskárny, kopírky, multifunkce II. 021 - 2023 </v>
      </c>
      <c r="C2" s="153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40</v>
      </c>
      <c r="C9" s="54">
        <f>'Nabídková cena'!R12</f>
        <v>0</v>
      </c>
      <c r="E9" s="154" t="s">
        <v>18</v>
      </c>
      <c r="F9" s="155"/>
      <c r="G9" s="156"/>
      <c r="H9" s="157">
        <f ca="1">SUM(C9+G24+G39)</f>
        <v>0</v>
      </c>
      <c r="I9" s="158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19</v>
      </c>
      <c r="C11" s="47" t="s">
        <v>5</v>
      </c>
      <c r="D11" s="48" t="s">
        <v>20</v>
      </c>
      <c r="E11" s="146"/>
      <c r="F11" s="147"/>
      <c r="G11" s="148"/>
    </row>
    <row r="12" spans="2:13" s="49" customFormat="1" ht="27" customHeight="1" thickBot="1" x14ac:dyDescent="0.3">
      <c r="B12" s="87" t="s">
        <v>21</v>
      </c>
      <c r="C12" s="89">
        <f>'Nabídková cena'!G8</f>
        <v>0</v>
      </c>
      <c r="D12" s="88">
        <v>8000</v>
      </c>
      <c r="E12" s="149"/>
      <c r="F12" s="150"/>
      <c r="G12" s="151"/>
    </row>
    <row r="13" spans="2:13" s="49" customFormat="1" ht="40.5" customHeight="1" thickBot="1" x14ac:dyDescent="0.3">
      <c r="B13" s="50" t="s">
        <v>22</v>
      </c>
      <c r="C13" s="47" t="s">
        <v>23</v>
      </c>
      <c r="D13" s="47" t="s">
        <v>24</v>
      </c>
      <c r="E13" s="47" t="s">
        <v>25</v>
      </c>
      <c r="F13" s="47" t="s">
        <v>26</v>
      </c>
      <c r="G13" s="51" t="s">
        <v>27</v>
      </c>
      <c r="I13" s="52" t="s">
        <v>28</v>
      </c>
      <c r="M13" s="53"/>
    </row>
    <row r="14" spans="2:13" s="49" customFormat="1" x14ac:dyDescent="0.25">
      <c r="B14" s="70" t="s">
        <v>29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30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31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32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33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34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35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35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27.75" customHeight="1" x14ac:dyDescent="0.25">
      <c r="B22" s="59" t="s">
        <v>36</v>
      </c>
      <c r="C22" s="60"/>
      <c r="D22" s="60"/>
      <c r="E22" s="60"/>
      <c r="F22" s="60"/>
      <c r="G22" s="61">
        <f ca="1">SUM(G14:G21)</f>
        <v>0</v>
      </c>
    </row>
    <row r="23" spans="2:9" s="49" customFormat="1" ht="27.75" customHeight="1" x14ac:dyDescent="0.25">
      <c r="B23" s="62" t="s">
        <v>37</v>
      </c>
      <c r="G23" s="63">
        <f ca="1">G22*5</f>
        <v>0</v>
      </c>
    </row>
    <row r="24" spans="2:9" s="49" customFormat="1" ht="30" customHeight="1" thickBot="1" x14ac:dyDescent="0.3">
      <c r="B24" s="64" t="s">
        <v>38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56</v>
      </c>
      <c r="C26" s="47" t="s">
        <v>5</v>
      </c>
      <c r="D26" s="48" t="s">
        <v>20</v>
      </c>
      <c r="E26" s="146"/>
      <c r="F26" s="147"/>
      <c r="G26" s="148"/>
      <c r="H26" s="49"/>
      <c r="I26" s="49"/>
    </row>
    <row r="27" spans="2:9" ht="33" customHeight="1" thickBot="1" x14ac:dyDescent="0.3">
      <c r="B27" s="87" t="s">
        <v>21</v>
      </c>
      <c r="C27" s="89">
        <f>'Nabídková cena'!G9</f>
        <v>0</v>
      </c>
      <c r="D27" s="88">
        <v>2000</v>
      </c>
      <c r="E27" s="149"/>
      <c r="F27" s="150"/>
      <c r="G27" s="151"/>
      <c r="H27" s="49"/>
      <c r="I27" s="49"/>
    </row>
    <row r="28" spans="2:9" ht="36" customHeight="1" thickBot="1" x14ac:dyDescent="0.3">
      <c r="B28" s="50" t="s">
        <v>22</v>
      </c>
      <c r="C28" s="47" t="s">
        <v>23</v>
      </c>
      <c r="D28" s="47" t="s">
        <v>24</v>
      </c>
      <c r="E28" s="47" t="s">
        <v>25</v>
      </c>
      <c r="F28" s="47" t="s">
        <v>26</v>
      </c>
      <c r="G28" s="51" t="s">
        <v>27</v>
      </c>
      <c r="H28" s="49"/>
      <c r="I28" s="52" t="s">
        <v>28</v>
      </c>
    </row>
    <row r="29" spans="2:9" ht="16.5" customHeight="1" x14ac:dyDescent="0.25">
      <c r="B29" s="70" t="s">
        <v>29</v>
      </c>
      <c r="C29" s="109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ht="16.5" customHeight="1" x14ac:dyDescent="0.25">
      <c r="B30" s="74" t="s">
        <v>30</v>
      </c>
      <c r="C30" s="11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ht="16.5" customHeight="1" x14ac:dyDescent="0.25">
      <c r="B31" s="74" t="s">
        <v>31</v>
      </c>
      <c r="C31" s="11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ht="16.5" customHeight="1" x14ac:dyDescent="0.25">
      <c r="B32" s="74" t="s">
        <v>32</v>
      </c>
      <c r="C32" s="11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ht="16.5" customHeight="1" x14ac:dyDescent="0.25">
      <c r="B33" s="77" t="s">
        <v>33</v>
      </c>
      <c r="C33" s="11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ht="16.5" customHeight="1" x14ac:dyDescent="0.25">
      <c r="B34" s="79" t="s">
        <v>34</v>
      </c>
      <c r="C34" s="11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ht="16.5" customHeight="1" x14ac:dyDescent="0.25">
      <c r="B35" s="79" t="s">
        <v>35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6.5" customHeight="1" thickBot="1" x14ac:dyDescent="0.3">
      <c r="B36" s="82" t="s">
        <v>35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29.25" customHeight="1" x14ac:dyDescent="0.25">
      <c r="B37" s="59" t="s">
        <v>36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29.25" customHeight="1" x14ac:dyDescent="0.25">
      <c r="B38" s="62" t="s">
        <v>37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1.5" customHeight="1" thickBot="1" x14ac:dyDescent="0.3">
      <c r="B39" s="64" t="s">
        <v>38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2023-10-23T08:19:58Z</cp:lastPrinted>
  <dcterms:created xsi:type="dcterms:W3CDTF">2014-03-05T12:43:32Z</dcterms:created>
  <dcterms:modified xsi:type="dcterms:W3CDTF">2023-10-23T11:12:07Z</dcterms:modified>
</cp:coreProperties>
</file>