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29_NPO\1 výzva\"/>
    </mc:Choice>
  </mc:AlternateContent>
  <xr:revisionPtr revIDLastSave="0" documentId="13_ncr:1_{06D87724-C177-4CF2-B6F8-C4807FEDD395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9" i="1"/>
  <c r="S10" i="1"/>
  <c r="S11" i="1"/>
  <c r="S7" i="1"/>
  <c r="S9" i="1"/>
  <c r="S12" i="1"/>
  <c r="T12" i="1"/>
  <c r="P9" i="1"/>
  <c r="P10" i="1"/>
  <c r="P11" i="1"/>
  <c r="P12" i="1"/>
  <c r="P13" i="1"/>
  <c r="S13" i="1"/>
  <c r="T13" i="1"/>
  <c r="P8" i="1"/>
  <c r="P7" i="1"/>
  <c r="T11" i="1" l="1"/>
  <c r="T8" i="1"/>
  <c r="T10" i="1"/>
  <c r="Q16" i="1"/>
  <c r="T7" i="1"/>
  <c r="R16" i="1" l="1"/>
</calcChain>
</file>

<file path=xl/sharedStrings.xml><?xml version="1.0" encoding="utf-8"?>
<sst xmlns="http://schemas.openxmlformats.org/spreadsheetml/2006/main" count="64" uniqueCount="54">
  <si>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</si>
  <si>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</si>
  <si>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</si>
  <si>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</si>
  <si>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</si>
  <si>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</si>
  <si>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</si>
  <si>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</si>
  <si>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</si>
  <si>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</si>
  <si>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</si>
  <si>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</si>
  <si>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</si>
  <si>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</si>
  <si>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</si>
  <si>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</si>
  <si>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</si>
  <si>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</si>
  <si>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</si>
  <si>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</si>
  <si>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</si>
  <si>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</si>
  <si>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</si>
  <si>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</si>
  <si>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</si>
  <si>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</si>
  <si>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</si>
  <si>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</si>
  <si>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</si>
  <si>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</si>
  <si>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</si>
  <si>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</si>
  <si>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</si>
  <si>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Společná faktura</t>
  </si>
  <si>
    <t>ANO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</si>
  <si>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</si>
  <si>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</si>
  <si>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Pavel Vondruška, 
Tel.: 37763 2835,
776 058 799</t>
  </si>
  <si>
    <t>Univerzitní 20,
301 00 Plzeň,
Centrum informatizace a výpočetní techniky -  Oddělení Infrastrukturní služby,
místnost UI 412</t>
  </si>
  <si>
    <t xml:space="preserve">Příloha č. 2 Kupní smlouvy - technická specifikace
Výpočetní technika (III.) 129 - 2023 </t>
  </si>
  <si>
    <t>Velký prohnutý monitor s dockem</t>
  </si>
  <si>
    <t>Kalibrovaný monitor</t>
  </si>
  <si>
    <t>Monitor Quad HD 27</t>
  </si>
  <si>
    <t>Usporný mini PC</t>
  </si>
  <si>
    <t>HDMI kabel</t>
  </si>
  <si>
    <t>DisplayPort kabel</t>
  </si>
  <si>
    <t>Zakřivený monitor s úhlopříčkou 49" s antireflexní úpravou povrchu displeje.
Rozlišení alespoň 5120 x 1440.
Poměr stran 32:9.
Odezva maximálně 5 ms.
Obnovovací frekvence alespoň 60Hz.
Jas minimálně 450 cd/m2.
Kontrast alespoň 3000:1.
Požadované vstupy: minimálně 2x HDMI alespoň verze 1.4, 1x DisplayPort, 3x USB, USB-C, RJ-45.
Požadované vlastnosti: reproduktory, nastavitelná výška, HDR, filtr modrého světla, flicker-free, webkamera kompatibilní s Windows Hello, obraz v obraze, sluchátkový výstup, funkce dokovací stanice.
Třída energetické účinnosti v rozpětí A až G.</t>
  </si>
  <si>
    <t>Monitor s úhlopříčkou alespoň 27", technologie panelu IPS s antireflexním povrchem.
Rozlišení alespoň 3840 x 2160.
Poměr stran 16:9.
Odezva maximálně 10 ms.
Obnovovací frekvence alespoň 60Hz.
Jas minimálně 350 cd/m2.
Kontrast alespoň 1000:1.
Požadované vstupy: HDMI, DisplayPort, DVI, USB-C.
Požadované vlastnosti: 100% pokrytí standardu sRGB IEC61966-2.1, 99% Adobe RGB, 98% DCI-P3 a 80% REC2020, podpora 30 bitového přenosu dat, nastavitelná výška, HDR, pivot, flicker-free.
Monitor od výroby přesně kalibrovaný, není potřeba používat kalibrační sondu.
Třída energetické účinnosti v rozpětí A až G.</t>
  </si>
  <si>
    <t>Monitor s úhlopříčkou alespoň 27", technologie panelu IPS s matným povrchem.
Rozlišení alespoň 2560 x 1440.
Poměr stran 16:9.
Odezva maximálně 5 ms.
Obnovovací frekvence alespoň 60 Hz.
Jas minimálně 350 cd/m2.
Kontrast alespoň 1000:1.
Požadované vstupy: alespoň 1x HDMI, 1x DisplayPort, 1x USB-C, 4x USB-A, RJ-45.
Požadované vlastnosti: nastavitelná výška, pivot, flicker-free, filtr modrého světla, Power Delivery alespoň 90 W, DisplayPort výstup (daisy chain).
Třída energetické účinnosti v rozpětí A až F.</t>
  </si>
  <si>
    <t>Úsporný PC</t>
  </si>
  <si>
    <t>Výkon procesoru v Passmark CPU více než 19 000 bodů (platné ke dni 2.10.2023), minimálně 12 jáder.
Operační paměť typu DDR4 nebo lepší o kapacitě minimálně 16 GB.
Grafická karta integrovaná v CPU.
Min. 2x HDMI.
SSD disk o kapacitě minimálně 500 GB.
Minimálně: 4x USB-A, 2x USB-C, alespoň jeden USB-C s podporou standardu Thunderbolt verze minimálně 4.
Podpora bootování z USB.
Síťová karta 2.5 Gb/s Ethernet s podporou PXE, Wi-Fi, bluetooth.
Sluchátkový výstup případně kombinovaný s mikrofonním vstupem.
Originální operační systém Windows 64bit (W11 nebo vyšší) - OS Windows požadujeme z důvodu kompatibility s interními aplikacemi ZČU (Stag, Magion,...).
Existence ovladačů použitého HW ve Windows 11 a vyšší verze Windows.
Existence ovladačů použitého HW v jádře Linuxu.
Velikost maximálně (ŠxHxV): 120 x 120 x 40 mm.</t>
  </si>
  <si>
    <t>Výkon procesoru v Passmark CPU více než 16 000 bodů (platné ke dni 2.10.2023), minimálně 6 jáder.
Operační paměť typu DDR5 minimálně 8 GB.
Grafická karta integrovaná v CPU.
Min. 1x HDMI.
SSD disk o kapacitě minimálně 250 GB.
Minimálně 4x USB-A. 1x USB-C.
Podpora bootování z USB.
Síťová karta 1 Gb/s Ethernet s podporou PXE.
Originální operační systém Windows 64bit (W10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maximálně (ŠxHxV): 180 x 180 x 40 mm.
Hmotnost maximálně 1,5 kg.</t>
  </si>
  <si>
    <t>Délka min. 2 m.
Konektor 2x HDMI 2.0 (M).
Plné zapojení konektoru.
Podpora HDMI alespoň verze 2.0 a rychlosti minimálně High Speed 4K.
Propusnost 18 Gbps nebo vyšší.
Podpora minimálně 32 zvukových kanálů.
Požadované vlastnosti: ethernet kanál, pozlacené konektory.</t>
  </si>
  <si>
    <t>Délka min. 2 m.
Konektor 2x DisplayPort 1.4 (M).
Podpora přenesení obrazu o rozlišení alespoň 4K a 120 Hz.
Podpora přenosu zvuku.
Požadované vlastnosti: pozlacené konektory, oboustranná koncovka, stíněný kabel, rovné zakončení.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</si>
</sst>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46" zoomScaleNormal="46" workbookViewId="0">
      <selection activeCell="K1" sqref="K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9.140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67.85546875" customWidth="1"/>
    <col min="12" max="12" width="32.28515625" customWidth="1"/>
    <col min="13" max="13" width="24" customWidth="1"/>
    <col min="14" max="14" width="40.140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4.8554687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99" t="s">
        <v>39</v>
      </c>
      <c r="C1" s="100"/>
      <c r="D1" s="100"/>
      <c r="E1"/>
      <c r="G1" s="40"/>
      <c r="V1"/>
    </row>
    <row r="2" spans="1:22" ht="24" customHeight="1" x14ac:dyDescent="0.25">
      <c r="C2"/>
      <c r="D2" s="9"/>
      <c r="E2" s="10"/>
      <c r="G2" s="103"/>
      <c r="H2" s="104"/>
      <c r="I2" s="104"/>
      <c r="J2" s="104"/>
      <c r="K2" s="104"/>
      <c r="L2" s="104"/>
      <c r="M2" s="104"/>
      <c r="N2" s="10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2"/>
      <c r="E3" s="72"/>
      <c r="F3" s="72"/>
      <c r="G3" s="104"/>
      <c r="H3" s="104"/>
      <c r="I3" s="104"/>
      <c r="J3" s="104"/>
      <c r="K3" s="104"/>
      <c r="L3" s="104"/>
      <c r="M3" s="104"/>
      <c r="N3" s="10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2"/>
      <c r="E4" s="72"/>
      <c r="F4" s="72"/>
      <c r="G4" s="72"/>
      <c r="H4" s="7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1" t="s">
        <v>2</v>
      </c>
      <c r="H5" s="10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14</v>
      </c>
      <c r="D6" s="31" t="s">
        <v>4</v>
      </c>
      <c r="E6" s="31" t="s">
        <v>15</v>
      </c>
      <c r="F6" s="31" t="s">
        <v>16</v>
      </c>
      <c r="G6" s="36" t="s">
        <v>25</v>
      </c>
      <c r="H6" s="37" t="s">
        <v>26</v>
      </c>
      <c r="I6" s="32" t="s">
        <v>17</v>
      </c>
      <c r="J6" s="31" t="s">
        <v>18</v>
      </c>
      <c r="K6" s="31" t="s">
        <v>36</v>
      </c>
      <c r="L6" s="33" t="s">
        <v>19</v>
      </c>
      <c r="M6" s="34" t="s">
        <v>20</v>
      </c>
      <c r="N6" s="33" t="s">
        <v>21</v>
      </c>
      <c r="O6" s="31" t="s">
        <v>30</v>
      </c>
      <c r="P6" s="33" t="s">
        <v>22</v>
      </c>
      <c r="Q6" s="31" t="s">
        <v>5</v>
      </c>
      <c r="R6" s="35" t="s">
        <v>6</v>
      </c>
      <c r="S6" s="71" t="s">
        <v>7</v>
      </c>
      <c r="T6" s="71" t="s">
        <v>8</v>
      </c>
      <c r="U6" s="33" t="s">
        <v>23</v>
      </c>
      <c r="V6" s="33" t="s">
        <v>24</v>
      </c>
    </row>
    <row r="7" spans="1:22" ht="231.75" customHeight="1" thickTop="1" thickBot="1" x14ac:dyDescent="0.3">
      <c r="A7" s="41"/>
      <c r="B7" s="42">
        <v>1</v>
      </c>
      <c r="C7" s="43" t="s">
        <v>40</v>
      </c>
      <c r="D7" s="44">
        <v>1</v>
      </c>
      <c r="E7" s="45" t="s">
        <v>31</v>
      </c>
      <c r="F7" s="69" t="s">
        <v>46</v>
      </c>
      <c r="G7" s="114"/>
      <c r="H7" s="115"/>
      <c r="I7" s="81" t="s">
        <v>33</v>
      </c>
      <c r="J7" s="84" t="s">
        <v>34</v>
      </c>
      <c r="K7" s="87" t="s">
        <v>35</v>
      </c>
      <c r="L7" s="96"/>
      <c r="M7" s="90" t="s">
        <v>37</v>
      </c>
      <c r="N7" s="90" t="s">
        <v>38</v>
      </c>
      <c r="O7" s="93">
        <v>30</v>
      </c>
      <c r="P7" s="46">
        <f>D7*Q7</f>
        <v>20000</v>
      </c>
      <c r="Q7" s="47">
        <v>20000</v>
      </c>
      <c r="R7" s="116"/>
      <c r="S7" s="48">
        <f>D7*R7</f>
        <v>0</v>
      </c>
      <c r="T7" s="49" t="str">
        <f t="shared" ref="T7" si="0">IF(ISNUMBER(R7), IF(R7&gt;Q7,"NEVYHOVUJE","VYHOVUJE")," ")</f>
        <v xml:space="preserve"> </v>
      </c>
      <c r="U7" s="106"/>
      <c r="V7" s="109" t="s">
        <v>12</v>
      </c>
    </row>
    <row r="8" spans="1:22" ht="230.25" customHeight="1" thickTop="1" thickBot="1" x14ac:dyDescent="0.3">
      <c r="A8" s="41"/>
      <c r="B8" s="50">
        <v>2</v>
      </c>
      <c r="C8" s="51" t="s">
        <v>41</v>
      </c>
      <c r="D8" s="52">
        <v>1</v>
      </c>
      <c r="E8" s="53" t="s">
        <v>31</v>
      </c>
      <c r="F8" s="68" t="s">
        <v>47</v>
      </c>
      <c r="G8" s="114"/>
      <c r="H8" s="115"/>
      <c r="I8" s="82"/>
      <c r="J8" s="85"/>
      <c r="K8" s="88"/>
      <c r="L8" s="97"/>
      <c r="M8" s="91"/>
      <c r="N8" s="91"/>
      <c r="O8" s="94"/>
      <c r="P8" s="55">
        <f>D8*Q8</f>
        <v>34000</v>
      </c>
      <c r="Q8" s="56">
        <v>34000</v>
      </c>
      <c r="R8" s="116"/>
      <c r="S8" s="57">
        <f>D8*R8</f>
        <v>0</v>
      </c>
      <c r="T8" s="58" t="str">
        <f t="shared" ref="T8" si="1">IF(ISNUMBER(R8), IF(R8&gt;Q8,"NEVYHOVUJE","VYHOVUJE")," ")</f>
        <v xml:space="preserve"> </v>
      </c>
      <c r="U8" s="107"/>
      <c r="V8" s="110"/>
    </row>
    <row r="9" spans="1:22" ht="210" customHeight="1" thickTop="1" thickBot="1" x14ac:dyDescent="0.3">
      <c r="A9" s="41"/>
      <c r="B9" s="50">
        <v>3</v>
      </c>
      <c r="C9" s="51" t="s">
        <v>42</v>
      </c>
      <c r="D9" s="52">
        <v>20</v>
      </c>
      <c r="E9" s="53" t="s">
        <v>31</v>
      </c>
      <c r="F9" s="68" t="s">
        <v>48</v>
      </c>
      <c r="G9" s="114"/>
      <c r="H9" s="115"/>
      <c r="I9" s="82"/>
      <c r="J9" s="85"/>
      <c r="K9" s="88"/>
      <c r="L9" s="97"/>
      <c r="M9" s="91"/>
      <c r="N9" s="91"/>
      <c r="O9" s="94"/>
      <c r="P9" s="55">
        <f>D9*Q9</f>
        <v>134000</v>
      </c>
      <c r="Q9" s="56">
        <v>6700</v>
      </c>
      <c r="R9" s="116"/>
      <c r="S9" s="57">
        <f>D9*R9</f>
        <v>0</v>
      </c>
      <c r="T9" s="58" t="str">
        <f t="shared" ref="T9:T13" si="2">IF(ISNUMBER(R9), IF(R9&gt;Q9,"NEVYHOVUJE","VYHOVUJE")," ")</f>
        <v xml:space="preserve"> </v>
      </c>
      <c r="U9" s="107"/>
      <c r="V9" s="111"/>
    </row>
    <row r="10" spans="1:22" ht="245.25" customHeight="1" thickTop="1" thickBot="1" x14ac:dyDescent="0.3">
      <c r="A10" s="41"/>
      <c r="B10" s="50">
        <v>4</v>
      </c>
      <c r="C10" s="51" t="s">
        <v>43</v>
      </c>
      <c r="D10" s="52">
        <v>3</v>
      </c>
      <c r="E10" s="53" t="s">
        <v>31</v>
      </c>
      <c r="F10" s="68" t="s">
        <v>50</v>
      </c>
      <c r="G10" s="114"/>
      <c r="H10" s="54" t="s">
        <v>32</v>
      </c>
      <c r="I10" s="82"/>
      <c r="J10" s="85"/>
      <c r="K10" s="88"/>
      <c r="L10" s="97"/>
      <c r="M10" s="91"/>
      <c r="N10" s="91"/>
      <c r="O10" s="94"/>
      <c r="P10" s="55">
        <f>D10*Q10</f>
        <v>60000</v>
      </c>
      <c r="Q10" s="56">
        <v>20000</v>
      </c>
      <c r="R10" s="116"/>
      <c r="S10" s="57">
        <f>D10*R10</f>
        <v>0</v>
      </c>
      <c r="T10" s="58" t="str">
        <f t="shared" si="2"/>
        <v xml:space="preserve"> </v>
      </c>
      <c r="U10" s="107"/>
      <c r="V10" s="112" t="s">
        <v>11</v>
      </c>
    </row>
    <row r="11" spans="1:22" ht="307.5" customHeight="1" thickTop="1" thickBot="1" x14ac:dyDescent="0.3">
      <c r="A11" s="41"/>
      <c r="B11" s="50">
        <v>5</v>
      </c>
      <c r="C11" s="51" t="s">
        <v>49</v>
      </c>
      <c r="D11" s="52">
        <v>5</v>
      </c>
      <c r="E11" s="53" t="s">
        <v>31</v>
      </c>
      <c r="F11" s="68" t="s">
        <v>51</v>
      </c>
      <c r="G11" s="114"/>
      <c r="H11" s="54" t="s">
        <v>32</v>
      </c>
      <c r="I11" s="82"/>
      <c r="J11" s="85"/>
      <c r="K11" s="88"/>
      <c r="L11" s="97"/>
      <c r="M11" s="91"/>
      <c r="N11" s="91"/>
      <c r="O11" s="94"/>
      <c r="P11" s="55">
        <f>D11*Q11</f>
        <v>85000</v>
      </c>
      <c r="Q11" s="56">
        <v>17000</v>
      </c>
      <c r="R11" s="116"/>
      <c r="S11" s="57">
        <f>D11*R11</f>
        <v>0</v>
      </c>
      <c r="T11" s="58" t="str">
        <f t="shared" si="2"/>
        <v xml:space="preserve"> </v>
      </c>
      <c r="U11" s="107"/>
      <c r="V11" s="111"/>
    </row>
    <row r="12" spans="1:22" ht="143.25" customHeight="1" thickTop="1" thickBot="1" x14ac:dyDescent="0.3">
      <c r="A12" s="41"/>
      <c r="B12" s="50">
        <v>6</v>
      </c>
      <c r="C12" s="51" t="s">
        <v>44</v>
      </c>
      <c r="D12" s="52">
        <v>20</v>
      </c>
      <c r="E12" s="53" t="s">
        <v>31</v>
      </c>
      <c r="F12" s="68" t="s">
        <v>52</v>
      </c>
      <c r="G12" s="114"/>
      <c r="H12" s="54" t="s">
        <v>32</v>
      </c>
      <c r="I12" s="82"/>
      <c r="J12" s="85"/>
      <c r="K12" s="88"/>
      <c r="L12" s="97"/>
      <c r="M12" s="91"/>
      <c r="N12" s="91"/>
      <c r="O12" s="94"/>
      <c r="P12" s="55">
        <f>D12*Q12</f>
        <v>5000</v>
      </c>
      <c r="Q12" s="56">
        <v>250</v>
      </c>
      <c r="R12" s="116"/>
      <c r="S12" s="57">
        <f>D12*R12</f>
        <v>0</v>
      </c>
      <c r="T12" s="58" t="str">
        <f t="shared" si="2"/>
        <v xml:space="preserve"> </v>
      </c>
      <c r="U12" s="107"/>
      <c r="V12" s="112" t="s">
        <v>13</v>
      </c>
    </row>
    <row r="13" spans="1:22" ht="116.25" customHeight="1" thickTop="1" thickBot="1" x14ac:dyDescent="0.3">
      <c r="A13" s="41"/>
      <c r="B13" s="59">
        <v>7</v>
      </c>
      <c r="C13" s="60" t="s">
        <v>45</v>
      </c>
      <c r="D13" s="61">
        <v>10</v>
      </c>
      <c r="E13" s="62" t="s">
        <v>31</v>
      </c>
      <c r="F13" s="70" t="s">
        <v>53</v>
      </c>
      <c r="G13" s="114"/>
      <c r="H13" s="63" t="s">
        <v>32</v>
      </c>
      <c r="I13" s="83"/>
      <c r="J13" s="86"/>
      <c r="K13" s="89"/>
      <c r="L13" s="98"/>
      <c r="M13" s="92"/>
      <c r="N13" s="92"/>
      <c r="O13" s="95"/>
      <c r="P13" s="64">
        <f>D13*Q13</f>
        <v>3000</v>
      </c>
      <c r="Q13" s="65">
        <v>300</v>
      </c>
      <c r="R13" s="116"/>
      <c r="S13" s="66">
        <f>D13*R13</f>
        <v>0</v>
      </c>
      <c r="T13" s="67" t="str">
        <f t="shared" si="2"/>
        <v xml:space="preserve"> </v>
      </c>
      <c r="U13" s="108"/>
      <c r="V13" s="113"/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79" t="s">
        <v>29</v>
      </c>
      <c r="C15" s="79"/>
      <c r="D15" s="79"/>
      <c r="E15" s="79"/>
      <c r="F15" s="79"/>
      <c r="G15" s="79"/>
      <c r="H15" s="39"/>
      <c r="I15" s="39"/>
      <c r="J15" s="20"/>
      <c r="K15" s="20"/>
      <c r="L15" s="6"/>
      <c r="M15" s="6"/>
      <c r="N15" s="6"/>
      <c r="O15" s="21"/>
      <c r="P15" s="21"/>
      <c r="Q15" s="22" t="s">
        <v>9</v>
      </c>
      <c r="R15" s="76" t="s">
        <v>10</v>
      </c>
      <c r="S15" s="77"/>
      <c r="T15" s="78"/>
      <c r="U15" s="23"/>
      <c r="V15" s="24"/>
    </row>
    <row r="16" spans="1:22" ht="50.45" customHeight="1" thickTop="1" thickBot="1" x14ac:dyDescent="0.3">
      <c r="B16" s="80" t="s">
        <v>27</v>
      </c>
      <c r="C16" s="80"/>
      <c r="D16" s="80"/>
      <c r="E16" s="80"/>
      <c r="F16" s="80"/>
      <c r="G16" s="80"/>
      <c r="H16" s="80"/>
      <c r="I16" s="25"/>
      <c r="L16" s="9"/>
      <c r="M16" s="9"/>
      <c r="N16" s="9"/>
      <c r="O16" s="26"/>
      <c r="P16" s="26"/>
      <c r="Q16" s="27">
        <f>SUM(P7:P13)</f>
        <v>341000</v>
      </c>
      <c r="R16" s="73">
        <f>SUM(S7:S13)</f>
        <v>0</v>
      </c>
      <c r="S16" s="74"/>
      <c r="T16" s="75"/>
    </row>
    <row r="17" spans="2:19" ht="15.75" thickTop="1" x14ac:dyDescent="0.25">
      <c r="B17" s="105" t="s">
        <v>28</v>
      </c>
      <c r="C17" s="105"/>
      <c r="D17" s="105"/>
      <c r="E17" s="105"/>
      <c r="F17" s="105"/>
      <c r="G17" s="105"/>
      <c r="H17" s="72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8"/>
      <c r="C18" s="38"/>
      <c r="D18" s="38"/>
      <c r="E18" s="38"/>
      <c r="F18" s="38"/>
      <c r="G18" s="72"/>
      <c r="H18" s="72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8"/>
      <c r="C19" s="38"/>
      <c r="D19" s="38"/>
      <c r="E19" s="38"/>
      <c r="F19" s="38"/>
      <c r="G19" s="72"/>
      <c r="H19" s="72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8"/>
      <c r="C20" s="38"/>
      <c r="D20" s="38"/>
      <c r="E20" s="38"/>
      <c r="F20" s="38"/>
      <c r="G20" s="72"/>
      <c r="H20" s="72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0"/>
      <c r="D21" s="28"/>
      <c r="E21" s="20"/>
      <c r="F21" s="20"/>
      <c r="G21" s="72"/>
      <c r="H21" s="72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2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0"/>
      <c r="D23" s="28"/>
      <c r="E23" s="20"/>
      <c r="F23" s="20"/>
      <c r="G23" s="72"/>
      <c r="H23" s="7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0"/>
      <c r="D24" s="28"/>
      <c r="E24" s="20"/>
      <c r="F24" s="20"/>
      <c r="G24" s="72"/>
      <c r="H24" s="7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0"/>
      <c r="D25" s="28"/>
      <c r="E25" s="20"/>
      <c r="F25" s="20"/>
      <c r="G25" s="72"/>
      <c r="H25" s="7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0"/>
      <c r="D26" s="28"/>
      <c r="E26" s="20"/>
      <c r="F26" s="20"/>
      <c r="G26" s="72"/>
      <c r="H26" s="7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0"/>
      <c r="D27" s="28"/>
      <c r="E27" s="20"/>
      <c r="F27" s="20"/>
      <c r="G27" s="72"/>
      <c r="H27" s="7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0"/>
      <c r="D28" s="28"/>
      <c r="E28" s="20"/>
      <c r="F28" s="20"/>
      <c r="G28" s="72"/>
      <c r="H28" s="7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0"/>
      <c r="D29" s="28"/>
      <c r="E29" s="20"/>
      <c r="F29" s="20"/>
      <c r="G29" s="72"/>
      <c r="H29" s="7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0"/>
      <c r="D30" s="28"/>
      <c r="E30" s="20"/>
      <c r="F30" s="20"/>
      <c r="G30" s="72"/>
      <c r="H30" s="7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0"/>
      <c r="D31" s="28"/>
      <c r="E31" s="20"/>
      <c r="F31" s="20"/>
      <c r="G31" s="72"/>
      <c r="H31" s="7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0"/>
      <c r="D32" s="28"/>
      <c r="E32" s="20"/>
      <c r="F32" s="20"/>
      <c r="G32" s="72"/>
      <c r="H32" s="7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72"/>
      <c r="H33" s="7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72"/>
      <c r="H34" s="7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72"/>
      <c r="H35" s="7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72"/>
      <c r="H36" s="7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72"/>
      <c r="H37" s="7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72"/>
      <c r="H38" s="7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72"/>
      <c r="H39" s="7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72"/>
      <c r="H40" s="7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72"/>
      <c r="H41" s="7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72"/>
      <c r="H42" s="7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72"/>
      <c r="H43" s="7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72"/>
      <c r="H44" s="7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72"/>
      <c r="H45" s="7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72"/>
      <c r="H46" s="7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72"/>
      <c r="H47" s="7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72"/>
      <c r="H48" s="7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72"/>
      <c r="H49" s="7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72"/>
      <c r="H50" s="7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72"/>
      <c r="H51" s="7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72"/>
      <c r="H52" s="7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72"/>
      <c r="H53" s="7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72"/>
      <c r="H54" s="7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72"/>
      <c r="H55" s="7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72"/>
      <c r="H56" s="7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72"/>
      <c r="H57" s="7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72"/>
      <c r="H58" s="7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72"/>
      <c r="H59" s="7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72"/>
      <c r="H60" s="7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72"/>
      <c r="H61" s="7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72"/>
      <c r="H62" s="7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72"/>
      <c r="H63" s="7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72"/>
      <c r="H64" s="7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72"/>
      <c r="H65" s="7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72"/>
      <c r="H66" s="7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72"/>
      <c r="H67" s="7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72"/>
      <c r="H68" s="7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72"/>
      <c r="H69" s="7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72"/>
      <c r="H70" s="7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72"/>
      <c r="H71" s="7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72"/>
      <c r="H72" s="7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72"/>
      <c r="H73" s="7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72"/>
      <c r="H74" s="7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72"/>
      <c r="H75" s="7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72"/>
      <c r="H76" s="7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72"/>
      <c r="H77" s="7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72"/>
      <c r="H78" s="7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72"/>
      <c r="H79" s="7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72"/>
      <c r="H80" s="7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72"/>
      <c r="H81" s="7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72"/>
      <c r="H82" s="7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72"/>
      <c r="H83" s="7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72"/>
      <c r="H84" s="7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72"/>
      <c r="H85" s="7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72"/>
      <c r="H86" s="7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72"/>
      <c r="H87" s="7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72"/>
      <c r="H88" s="7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72"/>
      <c r="H89" s="7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72"/>
      <c r="H90" s="7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72"/>
      <c r="H91" s="7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72"/>
      <c r="H92" s="7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72"/>
      <c r="H93" s="7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72"/>
      <c r="H94" s="7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72"/>
      <c r="H95" s="7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72"/>
      <c r="H96" s="7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72"/>
      <c r="H97" s="7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72"/>
      <c r="H98" s="7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72"/>
      <c r="H99" s="7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0"/>
      <c r="D100" s="28"/>
      <c r="E100" s="20"/>
      <c r="F100" s="20"/>
      <c r="G100" s="72"/>
      <c r="H100" s="7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0"/>
      <c r="D101" s="28"/>
      <c r="E101" s="20"/>
      <c r="F101" s="20"/>
      <c r="G101" s="72"/>
      <c r="H101" s="72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0"/>
      <c r="D102" s="28"/>
      <c r="E102" s="20"/>
      <c r="F102" s="20"/>
      <c r="G102" s="72"/>
      <c r="H102" s="72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jySOsnKFLAedE8P/zntW/MzU858pWO64lkbr4wbRanSSky8RPi3hAKUaKCFUsrtT+vSC0q4dsgnIuqaimi1Zvg==" saltValue="pR9ospD7zFWNS58fQtpOqQ==" spinCount="100000" sheet="1" objects="1" scenarios="1"/>
  <mergeCells count="19">
    <mergeCell ref="V7:V9"/>
    <mergeCell ref="V10:V11"/>
    <mergeCell ref="V12:V13"/>
    <mergeCell ref="B1:D1"/>
    <mergeCell ref="G5:H5"/>
    <mergeCell ref="G2:N3"/>
    <mergeCell ref="B17:G17"/>
    <mergeCell ref="U7:U13"/>
    <mergeCell ref="R16:T16"/>
    <mergeCell ref="R15:T15"/>
    <mergeCell ref="B15:G15"/>
    <mergeCell ref="B16:H16"/>
    <mergeCell ref="I7:I13"/>
    <mergeCell ref="J7:J13"/>
    <mergeCell ref="K7:K13"/>
    <mergeCell ref="M7:M13"/>
    <mergeCell ref="N7:N13"/>
    <mergeCell ref="O7:O13"/>
    <mergeCell ref="L7:L13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G7:H13 R7:R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3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2023-10-19T11:40:50Z</cp:lastPrinted>
  <dcterms:created xsi:type="dcterms:W3CDTF">2014-03-05T12:43:32Z</dcterms:created>
  <dcterms:modified xsi:type="dcterms:W3CDTF">2023-10-19T12:23:18Z</dcterms:modified>
</cp:coreProperties>
</file>