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technika'!$B$1:$V$27</definedName>
  </definedNames>
  <calcPr calcId="191029"/>
  <extLst/>
</workbook>
</file>

<file path=xl/sharedStrings.xml><?xml version="1.0" encoding="utf-8"?>
<sst xmlns="http://schemas.openxmlformats.org/spreadsheetml/2006/main" count="158" uniqueCount="97">
  <si>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</si>
  <si>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</si>
  <si>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</si>
  <si>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</si>
  <si>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</si>
  <si>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</si>
  <si>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</si>
  <si>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</si>
  <si>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</si>
  <si>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</si>
  <si>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</si>
  <si>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</si>
  <si>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>30234600-4 - Flash paměť</t>
  </si>
  <si>
    <t>30236000-2 - Různé počítačové vybavení</t>
  </si>
  <si>
    <t>30236110-6 - Paměť RAM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</si>
  <si>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</si>
  <si>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</si>
  <si>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</si>
  <si>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</si>
  <si>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</si>
  <si>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</si>
  <si>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</si>
  <si>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</si>
  <si>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</si>
  <si>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</si>
  <si>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</si>
  <si>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</si>
  <si>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</si>
  <si>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</si>
  <si>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</si>
  <si>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</si>
  <si>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</si>
  <si>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</si>
  <si>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</si>
  <si>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</si>
  <si>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</si>
  <si>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</si>
  <si>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</si>
  <si>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 xml:space="preserve">Příloha č. 2 Kupní smlouvy - technická specifikace
Výpočetní technika (III.) 113 - 2023 </t>
  </si>
  <si>
    <t>Pevné disky do diskového pole</t>
  </si>
  <si>
    <t xml:space="preserve">Externí SSD </t>
  </si>
  <si>
    <t>ANO</t>
  </si>
  <si>
    <t>21-13713S_Odhady nejistot-GACR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</si>
  <si>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</si>
  <si>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60 měsíců.</t>
  </si>
  <si>
    <t>Ing. Pavel Hájek, Ph.D.,
Tel.: 735 713 955,
37763 9208</t>
  </si>
  <si>
    <t>Technická 8, 
301 00 Plzeň,
Fakulta aplikovaných věd - Katedra geomatiky,
místnost UN 635</t>
  </si>
  <si>
    <t>Formát disku 3,5".
Rozhraní SATA III - rychlost rozhraní min. 6 GB/s. 
Kapacita 8TB. 
Otáčky min. 7200. 
Vyrovnávací paměť min. 256 MB. 
CMR zápis (ne SMR!). 
Vhodné pro systémy NAS a kompatibilní s NAS 2U RAID serverem QNAP TS-1231XU. 
Disky nesmí být typu „vendor lock“. 
Záruka min. 60 měsíců.</t>
  </si>
  <si>
    <t>Externí disk min. kapacita 4000 GB - SSD úložiště, odolný.
Rychlost čtení min. 1000MB/s.
Rychlost zápisu až 1000MB/s.
256bitové hardwarové AES.
Materiál kov.
Kabel typu USB-C součástí balení.
Hmotnost do 100 g.</t>
  </si>
  <si>
    <t>Bezdrátová verktikální myš</t>
  </si>
  <si>
    <t>Redukce VGA na HDMI</t>
  </si>
  <si>
    <t>Drátová klávesnice s CZ layoutem, podporovaný OS WIN10/11, voděodolná, USB připojení, konkávní tvar kláves, nastavitelný sklon klávesnice.
Barva se preferuje černá.</t>
  </si>
  <si>
    <t>Klávesnice drátová</t>
  </si>
  <si>
    <t>Myš bezdrátová, vertikální, optická, akumulátorová, nastavitelné DPI (min. 1000), min. 5 tlačítek (včetně kolečka), vhodná pro praváky, ergonomický tvar, plug &amp; play, USB-C konektor.</t>
  </si>
  <si>
    <t>Převodník HDMI na VGA: HDMI (male) na VGA (female).</t>
  </si>
  <si>
    <t>Napájecí adaptér s konektorem USB-C, maximální výkon 65 W, slim - hmotnost max. do 0,40 kg, pro připojení do standardní elektrické sítě (CZ/SK) a s kompatibilní s Lenovo Thinkpad T14.</t>
  </si>
  <si>
    <t>Napájecí adaptér k notebooku Lenovo Thinkpad T14</t>
  </si>
  <si>
    <t>sp. mat., Smidl</t>
  </si>
  <si>
    <t>Ing. Luboš Šmídl, Ph.D.,
Tel.: 37763 2528</t>
  </si>
  <si>
    <t>Technická 8, 
301 00 Plzeň, 
Fakulta aplikovaných věd - Katedra kybernetiky, 
místnost UN 558</t>
  </si>
  <si>
    <t>Ing. Jakub Kanis, Ph.D.,
Tel.: 37763 2571</t>
  </si>
  <si>
    <t>Technická 8, 
301 00 Plzeň,
Fakulta aplikovaných věd - NTIS, 
mísntost UN 561</t>
  </si>
  <si>
    <t>Flash disk 128 GB</t>
  </si>
  <si>
    <t>Vertikální myš</t>
  </si>
  <si>
    <t>Flash disk 12 8GB, hliníkové pouzdro, 3D NAND moduly, USB 3.2, USB Type-A + Type-C, rychlost čtení/zápis min. 400 Mbps.</t>
  </si>
  <si>
    <t>Vertikální myš, vertikální úhel 57°, speciální přepínač rychlosti kurzoru, pogumovaný povrch, vysoce přesný senzor s rozlišením až 4000 DPI, výdrž baterie až 4 měsíce na jedno nabití, 1 minuta nabíjení zajistí energii na další 3 hodiny, možnost spárování až se 3 zařízeními najednou.</t>
  </si>
  <si>
    <t xml:space="preserve">HDD 8TB </t>
  </si>
  <si>
    <t>SSD disk M.2 2TB</t>
  </si>
  <si>
    <t>TZ 237997, Smidl</t>
  </si>
  <si>
    <t>HDD 8TB, velikost 3,5", SATA6, rychlost čtení/zápisu min. 250MB/s, vyrovnávací paměť min 256 MB, MTTF/MTBF min. 2000000 hodin.</t>
  </si>
  <si>
    <t>Pevný disk</t>
  </si>
  <si>
    <t>USB-C Gigabit Ethernet Adapter</t>
  </si>
  <si>
    <t>USB-C Flashdisk</t>
  </si>
  <si>
    <t>Redukce USB-C na USB-A</t>
  </si>
  <si>
    <t>mat.</t>
  </si>
  <si>
    <t>F2, Matoušek</t>
  </si>
  <si>
    <t>TZ 219252, Tihelka</t>
  </si>
  <si>
    <t>TZ 254165, Kanis</t>
  </si>
  <si>
    <t>Ing. Daniel Tihelka, Ph.D.,
Tel.: 37763 2531</t>
  </si>
  <si>
    <t>Technická 8, 
301 00 Plzeň, 
Fakulta aplikovaných věd - NTIS, 
místnost UN 557</t>
  </si>
  <si>
    <t>doc. Ing. Jindřich Matoušek, Ph.D.,
Tel.: 37763 2530</t>
  </si>
  <si>
    <t>Technická 8, 
301 00 Plzeň, 
Fakulta aplikovaných věd - NTIS,  
místnost UN 557</t>
  </si>
  <si>
    <t>Kabelová klávesnice s numerickou částí a s multimediálními klávesami, připojuje se k počítači přes USB port, klávesnice je v provedení CZ.</t>
  </si>
  <si>
    <t xml:space="preserve">Klávesnice </t>
  </si>
  <si>
    <t>USB-C Gigabit Ethernet adaptér, 1x USB-C na RJ-45, rychlost min. 1000 Mbps, nevyžaduje žádný externí napájecí adaptér.</t>
  </si>
  <si>
    <t>Flashdisk USB-C, rozhraní USB-C, kapacita min. 1 TB, rychlost čtení min. až 150 MB/s, rychlost zápisu min. až 20 MB/s, délka max. 50 mm.</t>
  </si>
  <si>
    <t>Redukce USB-C na USB-A, male konektor 1x USB-A, female konektor 1x USB-C, rovné zakončení.</t>
  </si>
  <si>
    <t>SSD externí disk</t>
  </si>
  <si>
    <t>F2 - Šmídl</t>
  </si>
  <si>
    <t>TZ 237997, Švec</t>
  </si>
  <si>
    <t>Ing. Jan Švec, Ph.D.,
Tel.: 37763 2557</t>
  </si>
  <si>
    <t>Technická 8, 
301 00 Plzeň,
Fakulta aplikovaných věd - Katedra kybernetiky, 
místnost UN 558</t>
  </si>
  <si>
    <t xml:space="preserve">Paměť RAM </t>
  </si>
  <si>
    <t>RAM min. 16GB DDR4, min. 3600 MHz, kompatibilní se základní deskou MSI X299-Raider.</t>
  </si>
  <si>
    <r>
      <t xml:space="preserve">SSD disk M.2 2TB, </t>
    </r>
    <r>
      <rPr>
        <sz val="11"/>
        <color rgb="FFFF0000"/>
        <rFont val="Calibri"/>
        <family val="2"/>
        <scheme val="minor"/>
      </rPr>
      <t>PCIe</t>
    </r>
    <r>
      <rPr>
        <sz val="11"/>
        <color theme="1"/>
        <rFont val="Calibri"/>
        <family val="2"/>
        <scheme val="minor"/>
      </rPr>
      <t>, rychlost čtení/zápis min. 6900 MB/s, životnost min. 1200TBW.</t>
    </r>
  </si>
  <si>
    <r>
      <t xml:space="preserve">Externí SSD, kapacita min. 2 TB.
Rozhraní USB 3.2 Gen2 typ-C.
Rychlost čtení/zápisu min. 1000 MB/s.
Úroveň krytí </t>
    </r>
    <r>
      <rPr>
        <sz val="11"/>
        <color rgb="FFFF0000"/>
        <rFont val="Calibri"/>
        <family val="2"/>
        <scheme val="minor"/>
      </rPr>
      <t>min.</t>
    </r>
    <r>
      <rPr>
        <sz val="11"/>
        <color theme="1"/>
        <rFont val="Calibri"/>
        <family val="2"/>
        <scheme val="minor"/>
      </rPr>
      <t xml:space="preserve"> IP55.
Max. rozměry</t>
    </r>
    <r>
      <rPr>
        <sz val="11"/>
        <color rgb="FFFF0000"/>
        <rFont val="Calibri"/>
        <family val="2"/>
        <scheme val="minor"/>
      </rPr>
      <t xml:space="preserve"> 15 x 90 x 60</t>
    </r>
    <r>
      <rPr>
        <sz val="11"/>
        <color theme="1"/>
        <rFont val="Calibri"/>
        <family val="2"/>
        <scheme val="minor"/>
      </rPr>
      <t xml:space="preserve"> mm.     
Podpora šifrování alespoň 256-bit AES.</t>
    </r>
  </si>
  <si>
    <r>
      <t xml:space="preserve">Pevný disk 3,5", kapacita min. 4TB, 7200 ot./min., CMR technologie, </t>
    </r>
    <r>
      <rPr>
        <sz val="11"/>
        <color rgb="FFFF0000"/>
        <rFont val="Calibri"/>
        <family val="2"/>
        <scheme val="minor"/>
      </rPr>
      <t>životnost min.  1 200 000 TBW.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</si>
</sst>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ck"/>
      <top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0" fillId="0" borderId="10" xfId="0" applyNumberFormat="1" applyBorder="1"/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6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0" fillId="5" borderId="18" xfId="0" applyNumberForma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 inden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14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6" xfId="0" applyFont="1" applyFill="1" applyBorder="1" applyAlignment="1" applyProtection="1">
      <alignment horizontal="left" vertical="center" wrapText="1" indent="1"/>
      <protection locked="0"/>
    </xf>
    <xf numFmtId="0" fontId="6" fillId="2" borderId="18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3"/>
  <sheetViews>
    <sheetView tabSelected="1" workbookViewId="0" topLeftCell="L1">
      <selection activeCell="S3" sqref="S3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03.0039062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38.8515625" style="0" customWidth="1"/>
    <col min="12" max="12" width="30.140625" style="0" customWidth="1"/>
    <col min="13" max="13" width="29.00390625" style="0" customWidth="1"/>
    <col min="14" max="14" width="34.42187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155" t="s">
        <v>38</v>
      </c>
      <c r="C1" s="156"/>
      <c r="D1" s="156"/>
      <c r="E1"/>
      <c r="G1" s="41"/>
      <c r="V1"/>
    </row>
    <row r="2" spans="3:22" ht="24.75" customHeight="1">
      <c r="C2"/>
      <c r="D2" s="9"/>
      <c r="E2" s="10"/>
      <c r="G2" s="159"/>
      <c r="H2" s="160"/>
      <c r="I2" s="160"/>
      <c r="J2" s="160"/>
      <c r="K2" s="160"/>
      <c r="L2" s="160"/>
      <c r="M2" s="160"/>
      <c r="N2" s="16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39"/>
      <c r="E3" s="139"/>
      <c r="F3" s="139"/>
      <c r="G3" s="160"/>
      <c r="H3" s="160"/>
      <c r="I3" s="160"/>
      <c r="J3" s="160"/>
      <c r="K3" s="160"/>
      <c r="L3" s="160"/>
      <c r="M3" s="160"/>
      <c r="N3" s="16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39"/>
      <c r="E4" s="139"/>
      <c r="F4" s="139"/>
      <c r="G4" s="139"/>
      <c r="H4" s="13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57" t="s">
        <v>2</v>
      </c>
      <c r="H5" s="15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18</v>
      </c>
      <c r="D6" s="32" t="s">
        <v>4</v>
      </c>
      <c r="E6" s="32" t="s">
        <v>19</v>
      </c>
      <c r="F6" s="32" t="s">
        <v>20</v>
      </c>
      <c r="G6" s="37" t="s">
        <v>29</v>
      </c>
      <c r="H6" s="38" t="s">
        <v>30</v>
      </c>
      <c r="I6" s="33" t="s">
        <v>21</v>
      </c>
      <c r="J6" s="32" t="s">
        <v>22</v>
      </c>
      <c r="K6" s="32" t="s">
        <v>43</v>
      </c>
      <c r="L6" s="34" t="s">
        <v>23</v>
      </c>
      <c r="M6" s="35" t="s">
        <v>24</v>
      </c>
      <c r="N6" s="34" t="s">
        <v>25</v>
      </c>
      <c r="O6" s="32" t="s">
        <v>34</v>
      </c>
      <c r="P6" s="34" t="s">
        <v>26</v>
      </c>
      <c r="Q6" s="32" t="s">
        <v>5</v>
      </c>
      <c r="R6" s="36" t="s">
        <v>6</v>
      </c>
      <c r="S6" s="138" t="s">
        <v>7</v>
      </c>
      <c r="T6" s="138" t="s">
        <v>8</v>
      </c>
      <c r="U6" s="34" t="s">
        <v>27</v>
      </c>
      <c r="V6" s="34" t="s">
        <v>28</v>
      </c>
    </row>
    <row r="7" spans="1:22" ht="161.25" customHeight="1" thickTop="1">
      <c r="A7" s="63"/>
      <c r="B7" s="42">
        <v>1</v>
      </c>
      <c r="C7" s="43" t="s">
        <v>39</v>
      </c>
      <c r="D7" s="44">
        <v>2</v>
      </c>
      <c r="E7" s="45" t="s">
        <v>35</v>
      </c>
      <c r="F7" s="74" t="s">
        <v>47</v>
      </c>
      <c r="G7" s="209"/>
      <c r="H7" s="46" t="s">
        <v>36</v>
      </c>
      <c r="I7" s="161" t="s">
        <v>37</v>
      </c>
      <c r="J7" s="164" t="s">
        <v>41</v>
      </c>
      <c r="K7" s="165" t="s">
        <v>42</v>
      </c>
      <c r="L7" s="51" t="s">
        <v>44</v>
      </c>
      <c r="M7" s="166" t="s">
        <v>45</v>
      </c>
      <c r="N7" s="166" t="s">
        <v>46</v>
      </c>
      <c r="O7" s="163">
        <v>21</v>
      </c>
      <c r="P7" s="47">
        <f>D7*Q7</f>
        <v>9000</v>
      </c>
      <c r="Q7" s="48">
        <v>4500</v>
      </c>
      <c r="R7" s="215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51"/>
      <c r="V7" s="153" t="s">
        <v>11</v>
      </c>
    </row>
    <row r="8" spans="1:22" ht="160.5" customHeight="1" thickBot="1">
      <c r="A8" s="20"/>
      <c r="B8" s="64">
        <v>2</v>
      </c>
      <c r="C8" s="65" t="s">
        <v>40</v>
      </c>
      <c r="D8" s="66">
        <v>2</v>
      </c>
      <c r="E8" s="67" t="s">
        <v>35</v>
      </c>
      <c r="F8" s="75" t="s">
        <v>48</v>
      </c>
      <c r="G8" s="210"/>
      <c r="H8" s="68" t="s">
        <v>36</v>
      </c>
      <c r="I8" s="162"/>
      <c r="J8" s="146"/>
      <c r="K8" s="148"/>
      <c r="L8" s="69"/>
      <c r="M8" s="167"/>
      <c r="N8" s="167"/>
      <c r="O8" s="150"/>
      <c r="P8" s="70">
        <f>D8*Q8</f>
        <v>12400</v>
      </c>
      <c r="Q8" s="71">
        <v>6200</v>
      </c>
      <c r="R8" s="216"/>
      <c r="S8" s="72">
        <f>D8*R8</f>
        <v>0</v>
      </c>
      <c r="T8" s="73" t="str">
        <f aca="true" t="shared" si="1" ref="T8:T16">IF(ISNUMBER(R8),IF(R8&gt;Q8,"NEVYHOVUJE","VYHOVUJE")," ")</f>
        <v xml:space="preserve"> </v>
      </c>
      <c r="U8" s="152"/>
      <c r="V8" s="154"/>
    </row>
    <row r="9" spans="1:22" ht="66.75" customHeight="1">
      <c r="A9" s="20"/>
      <c r="B9" s="76">
        <v>3</v>
      </c>
      <c r="C9" s="77" t="s">
        <v>52</v>
      </c>
      <c r="D9" s="78">
        <v>1</v>
      </c>
      <c r="E9" s="79" t="s">
        <v>35</v>
      </c>
      <c r="F9" s="80" t="s">
        <v>51</v>
      </c>
      <c r="G9" s="211"/>
      <c r="H9" s="81" t="s">
        <v>36</v>
      </c>
      <c r="I9" s="177" t="s">
        <v>37</v>
      </c>
      <c r="J9" s="145" t="s">
        <v>36</v>
      </c>
      <c r="K9" s="147"/>
      <c r="L9" s="141"/>
      <c r="M9" s="183" t="s">
        <v>45</v>
      </c>
      <c r="N9" s="185" t="s">
        <v>46</v>
      </c>
      <c r="O9" s="149">
        <v>21</v>
      </c>
      <c r="P9" s="82">
        <f>D9*Q9</f>
        <v>250</v>
      </c>
      <c r="Q9" s="83">
        <v>250</v>
      </c>
      <c r="R9" s="217"/>
      <c r="S9" s="84">
        <f>D9*R9</f>
        <v>0</v>
      </c>
      <c r="T9" s="85" t="str">
        <f t="shared" si="1"/>
        <v xml:space="preserve"> </v>
      </c>
      <c r="U9" s="180"/>
      <c r="V9" s="86" t="s">
        <v>17</v>
      </c>
    </row>
    <row r="10" spans="1:22" ht="60" customHeight="1">
      <c r="A10" s="20"/>
      <c r="B10" s="52">
        <v>4</v>
      </c>
      <c r="C10" s="53" t="s">
        <v>49</v>
      </c>
      <c r="D10" s="54">
        <v>1</v>
      </c>
      <c r="E10" s="55" t="s">
        <v>35</v>
      </c>
      <c r="F10" s="87" t="s">
        <v>53</v>
      </c>
      <c r="G10" s="212"/>
      <c r="H10" s="56" t="s">
        <v>36</v>
      </c>
      <c r="I10" s="178"/>
      <c r="J10" s="187"/>
      <c r="K10" s="188"/>
      <c r="L10" s="189"/>
      <c r="M10" s="184"/>
      <c r="N10" s="184"/>
      <c r="O10" s="186"/>
      <c r="P10" s="57">
        <f>D10*Q10</f>
        <v>820</v>
      </c>
      <c r="Q10" s="58">
        <v>820</v>
      </c>
      <c r="R10" s="218"/>
      <c r="S10" s="59">
        <f>D10*R10</f>
        <v>0</v>
      </c>
      <c r="T10" s="60" t="str">
        <f t="shared" si="1"/>
        <v xml:space="preserve"> </v>
      </c>
      <c r="U10" s="181"/>
      <c r="V10" s="62" t="s">
        <v>16</v>
      </c>
    </row>
    <row r="11" spans="1:22" ht="44.25" customHeight="1">
      <c r="A11" s="20"/>
      <c r="B11" s="52">
        <v>5</v>
      </c>
      <c r="C11" s="53" t="s">
        <v>50</v>
      </c>
      <c r="D11" s="54">
        <v>1</v>
      </c>
      <c r="E11" s="55" t="s">
        <v>35</v>
      </c>
      <c r="F11" s="87" t="s">
        <v>54</v>
      </c>
      <c r="G11" s="212"/>
      <c r="H11" s="56" t="s">
        <v>36</v>
      </c>
      <c r="I11" s="178"/>
      <c r="J11" s="187"/>
      <c r="K11" s="188"/>
      <c r="L11" s="189"/>
      <c r="M11" s="184"/>
      <c r="N11" s="184"/>
      <c r="O11" s="186"/>
      <c r="P11" s="57">
        <f>D11*Q11</f>
        <v>200</v>
      </c>
      <c r="Q11" s="58">
        <v>200</v>
      </c>
      <c r="R11" s="218"/>
      <c r="S11" s="59">
        <f>D11*R11</f>
        <v>0</v>
      </c>
      <c r="T11" s="60" t="str">
        <f t="shared" si="1"/>
        <v xml:space="preserve"> </v>
      </c>
      <c r="U11" s="181"/>
      <c r="V11" s="182" t="s">
        <v>15</v>
      </c>
    </row>
    <row r="12" spans="1:22" ht="58.5" customHeight="1" thickBot="1">
      <c r="A12" s="20"/>
      <c r="B12" s="64">
        <v>6</v>
      </c>
      <c r="C12" s="65" t="s">
        <v>56</v>
      </c>
      <c r="D12" s="66">
        <v>1</v>
      </c>
      <c r="E12" s="67" t="s">
        <v>35</v>
      </c>
      <c r="F12" s="88" t="s">
        <v>55</v>
      </c>
      <c r="G12" s="210"/>
      <c r="H12" s="68" t="s">
        <v>36</v>
      </c>
      <c r="I12" s="179"/>
      <c r="J12" s="146"/>
      <c r="K12" s="148"/>
      <c r="L12" s="142"/>
      <c r="M12" s="167"/>
      <c r="N12" s="167"/>
      <c r="O12" s="150"/>
      <c r="P12" s="70">
        <f>D12*Q12</f>
        <v>800</v>
      </c>
      <c r="Q12" s="71">
        <v>800</v>
      </c>
      <c r="R12" s="216"/>
      <c r="S12" s="72">
        <f>D12*R12</f>
        <v>0</v>
      </c>
      <c r="T12" s="73" t="str">
        <f t="shared" si="1"/>
        <v xml:space="preserve"> </v>
      </c>
      <c r="U12" s="152"/>
      <c r="V12" s="154"/>
    </row>
    <row r="13" spans="1:22" ht="85.5" customHeight="1">
      <c r="A13" s="20"/>
      <c r="B13" s="76">
        <v>7</v>
      </c>
      <c r="C13" s="77" t="s">
        <v>62</v>
      </c>
      <c r="D13" s="78">
        <v>5</v>
      </c>
      <c r="E13" s="79" t="s">
        <v>35</v>
      </c>
      <c r="F13" s="93" t="s">
        <v>64</v>
      </c>
      <c r="G13" s="211"/>
      <c r="H13" s="81" t="s">
        <v>36</v>
      </c>
      <c r="I13" s="143" t="s">
        <v>37</v>
      </c>
      <c r="J13" s="145" t="s">
        <v>36</v>
      </c>
      <c r="K13" s="147"/>
      <c r="L13" s="141"/>
      <c r="M13" s="91" t="s">
        <v>58</v>
      </c>
      <c r="N13" s="96" t="s">
        <v>59</v>
      </c>
      <c r="O13" s="149">
        <v>21</v>
      </c>
      <c r="P13" s="82">
        <f>D13*Q13</f>
        <v>5000</v>
      </c>
      <c r="Q13" s="83">
        <v>1000</v>
      </c>
      <c r="R13" s="217"/>
      <c r="S13" s="84">
        <f>D13*R13</f>
        <v>0</v>
      </c>
      <c r="T13" s="85" t="str">
        <f t="shared" si="1"/>
        <v xml:space="preserve"> </v>
      </c>
      <c r="U13" s="89" t="s">
        <v>57</v>
      </c>
      <c r="V13" s="86" t="s">
        <v>12</v>
      </c>
    </row>
    <row r="14" spans="1:22" ht="69.75" customHeight="1" thickBot="1">
      <c r="A14" s="20"/>
      <c r="B14" s="64">
        <v>8</v>
      </c>
      <c r="C14" s="65" t="s">
        <v>63</v>
      </c>
      <c r="D14" s="66">
        <v>1</v>
      </c>
      <c r="E14" s="67" t="s">
        <v>35</v>
      </c>
      <c r="F14" s="94" t="s">
        <v>65</v>
      </c>
      <c r="G14" s="210"/>
      <c r="H14" s="68" t="s">
        <v>36</v>
      </c>
      <c r="I14" s="144"/>
      <c r="J14" s="146"/>
      <c r="K14" s="148"/>
      <c r="L14" s="142"/>
      <c r="M14" s="92" t="s">
        <v>60</v>
      </c>
      <c r="N14" s="92" t="s">
        <v>61</v>
      </c>
      <c r="O14" s="150"/>
      <c r="P14" s="70">
        <f>D14*Q14</f>
        <v>1999</v>
      </c>
      <c r="Q14" s="71">
        <v>1999</v>
      </c>
      <c r="R14" s="216"/>
      <c r="S14" s="72">
        <f>D14*R14</f>
        <v>0</v>
      </c>
      <c r="T14" s="73" t="str">
        <f t="shared" si="1"/>
        <v xml:space="preserve"> </v>
      </c>
      <c r="U14" s="137" t="s">
        <v>77</v>
      </c>
      <c r="V14" s="90" t="s">
        <v>16</v>
      </c>
    </row>
    <row r="15" spans="1:22" ht="52.5" customHeight="1">
      <c r="A15" s="20"/>
      <c r="B15" s="76">
        <v>9</v>
      </c>
      <c r="C15" s="77" t="s">
        <v>66</v>
      </c>
      <c r="D15" s="78">
        <v>1</v>
      </c>
      <c r="E15" s="79" t="s">
        <v>35</v>
      </c>
      <c r="F15" s="97" t="s">
        <v>69</v>
      </c>
      <c r="G15" s="211"/>
      <c r="H15" s="81" t="s">
        <v>36</v>
      </c>
      <c r="I15" s="190" t="s">
        <v>37</v>
      </c>
      <c r="J15" s="145" t="s">
        <v>36</v>
      </c>
      <c r="K15" s="147"/>
      <c r="L15" s="141"/>
      <c r="M15" s="194" t="s">
        <v>58</v>
      </c>
      <c r="N15" s="193" t="s">
        <v>59</v>
      </c>
      <c r="O15" s="149">
        <v>21</v>
      </c>
      <c r="P15" s="82">
        <f>D15*Q15</f>
        <v>5000</v>
      </c>
      <c r="Q15" s="83">
        <v>5000</v>
      </c>
      <c r="R15" s="217"/>
      <c r="S15" s="84">
        <f>D15*R15</f>
        <v>0</v>
      </c>
      <c r="T15" s="85" t="str">
        <f t="shared" si="1"/>
        <v xml:space="preserve"> </v>
      </c>
      <c r="U15" s="135" t="s">
        <v>68</v>
      </c>
      <c r="V15" s="192" t="s">
        <v>11</v>
      </c>
    </row>
    <row r="16" spans="1:22" ht="42.75" customHeight="1" thickBot="1">
      <c r="A16" s="20"/>
      <c r="B16" s="64">
        <v>10</v>
      </c>
      <c r="C16" s="65" t="s">
        <v>67</v>
      </c>
      <c r="D16" s="66">
        <v>1</v>
      </c>
      <c r="E16" s="67" t="s">
        <v>35</v>
      </c>
      <c r="F16" s="133" t="s">
        <v>94</v>
      </c>
      <c r="G16" s="210"/>
      <c r="H16" s="68" t="s">
        <v>36</v>
      </c>
      <c r="I16" s="191"/>
      <c r="J16" s="146"/>
      <c r="K16" s="148"/>
      <c r="L16" s="142"/>
      <c r="M16" s="167"/>
      <c r="N16" s="167"/>
      <c r="O16" s="150"/>
      <c r="P16" s="70">
        <f>D16*Q16</f>
        <v>3000</v>
      </c>
      <c r="Q16" s="71">
        <v>3000</v>
      </c>
      <c r="R16" s="216"/>
      <c r="S16" s="72">
        <f>D16*R16</f>
        <v>0</v>
      </c>
      <c r="T16" s="73" t="str">
        <f t="shared" si="1"/>
        <v xml:space="preserve"> </v>
      </c>
      <c r="U16" s="95" t="s">
        <v>68</v>
      </c>
      <c r="V16" s="154"/>
    </row>
    <row r="17" spans="1:22" ht="48.75" customHeight="1">
      <c r="A17" s="20"/>
      <c r="B17" s="76">
        <v>11</v>
      </c>
      <c r="C17" s="77" t="s">
        <v>70</v>
      </c>
      <c r="D17" s="78">
        <v>1</v>
      </c>
      <c r="E17" s="79" t="s">
        <v>35</v>
      </c>
      <c r="F17" s="134" t="s">
        <v>96</v>
      </c>
      <c r="G17" s="211"/>
      <c r="H17" s="81" t="s">
        <v>36</v>
      </c>
      <c r="I17" s="195" t="s">
        <v>37</v>
      </c>
      <c r="J17" s="198" t="s">
        <v>36</v>
      </c>
      <c r="K17" s="201"/>
      <c r="L17" s="141"/>
      <c r="M17" s="194" t="s">
        <v>78</v>
      </c>
      <c r="N17" s="194" t="s">
        <v>79</v>
      </c>
      <c r="O17" s="206">
        <v>21</v>
      </c>
      <c r="P17" s="82">
        <f>D17*Q17</f>
        <v>2500</v>
      </c>
      <c r="Q17" s="83">
        <v>2500</v>
      </c>
      <c r="R17" s="217"/>
      <c r="S17" s="84">
        <f>D17*R17</f>
        <v>0</v>
      </c>
      <c r="T17" s="85" t="str">
        <f aca="true" t="shared" si="2" ref="T17:T22">IF(ISNUMBER(R17),IF(R17&gt;Q17,"NEVYHOVUJE","VYHOVUJE")," ")</f>
        <v xml:space="preserve"> </v>
      </c>
      <c r="U17" s="135" t="s">
        <v>76</v>
      </c>
      <c r="V17" s="86" t="s">
        <v>11</v>
      </c>
    </row>
    <row r="18" spans="1:22" ht="44.25" customHeight="1">
      <c r="A18" s="20"/>
      <c r="B18" s="52">
        <v>12</v>
      </c>
      <c r="C18" s="53" t="s">
        <v>83</v>
      </c>
      <c r="D18" s="54">
        <v>1</v>
      </c>
      <c r="E18" s="55" t="s">
        <v>35</v>
      </c>
      <c r="F18" s="99" t="s">
        <v>82</v>
      </c>
      <c r="G18" s="212"/>
      <c r="H18" s="56" t="s">
        <v>36</v>
      </c>
      <c r="I18" s="196"/>
      <c r="J18" s="199"/>
      <c r="K18" s="202"/>
      <c r="L18" s="189"/>
      <c r="M18" s="204"/>
      <c r="N18" s="204"/>
      <c r="O18" s="207"/>
      <c r="P18" s="57">
        <f>D18*Q18</f>
        <v>350</v>
      </c>
      <c r="Q18" s="58">
        <v>350</v>
      </c>
      <c r="R18" s="218"/>
      <c r="S18" s="59">
        <f>D18*R18</f>
        <v>0</v>
      </c>
      <c r="T18" s="60" t="str">
        <f aca="true" t="shared" si="3" ref="T18">IF(ISNUMBER(R18),IF(R18&gt;Q18,"NEVYHOVUJE","VYHOVUJE")," ")</f>
        <v xml:space="preserve"> </v>
      </c>
      <c r="U18" s="61" t="s">
        <v>74</v>
      </c>
      <c r="V18" s="62" t="s">
        <v>17</v>
      </c>
    </row>
    <row r="19" spans="1:22" ht="44.25" customHeight="1">
      <c r="A19" s="20"/>
      <c r="B19" s="52">
        <v>13</v>
      </c>
      <c r="C19" s="53" t="s">
        <v>71</v>
      </c>
      <c r="D19" s="54">
        <v>1</v>
      </c>
      <c r="E19" s="55" t="s">
        <v>35</v>
      </c>
      <c r="F19" s="99" t="s">
        <v>84</v>
      </c>
      <c r="G19" s="212"/>
      <c r="H19" s="56" t="s">
        <v>36</v>
      </c>
      <c r="I19" s="196"/>
      <c r="J19" s="199"/>
      <c r="K19" s="202"/>
      <c r="L19" s="189"/>
      <c r="M19" s="205" t="s">
        <v>80</v>
      </c>
      <c r="N19" s="205" t="s">
        <v>81</v>
      </c>
      <c r="O19" s="207"/>
      <c r="P19" s="57">
        <f>D19*Q19</f>
        <v>400</v>
      </c>
      <c r="Q19" s="58">
        <v>400</v>
      </c>
      <c r="R19" s="218"/>
      <c r="S19" s="59">
        <f>D19*R19</f>
        <v>0</v>
      </c>
      <c r="T19" s="60" t="str">
        <f t="shared" si="2"/>
        <v xml:space="preserve"> </v>
      </c>
      <c r="U19" s="61" t="s">
        <v>74</v>
      </c>
      <c r="V19" s="62" t="s">
        <v>15</v>
      </c>
    </row>
    <row r="20" spans="1:22" ht="44.25" customHeight="1">
      <c r="A20" s="20"/>
      <c r="B20" s="52">
        <v>14</v>
      </c>
      <c r="C20" s="53" t="s">
        <v>72</v>
      </c>
      <c r="D20" s="54">
        <v>1</v>
      </c>
      <c r="E20" s="55" t="s">
        <v>35</v>
      </c>
      <c r="F20" s="99" t="s">
        <v>85</v>
      </c>
      <c r="G20" s="212"/>
      <c r="H20" s="56" t="s">
        <v>36</v>
      </c>
      <c r="I20" s="196"/>
      <c r="J20" s="199"/>
      <c r="K20" s="202"/>
      <c r="L20" s="189"/>
      <c r="M20" s="184"/>
      <c r="N20" s="184"/>
      <c r="O20" s="207"/>
      <c r="P20" s="57">
        <f>D20*Q20</f>
        <v>2200</v>
      </c>
      <c r="Q20" s="58">
        <v>2200</v>
      </c>
      <c r="R20" s="218"/>
      <c r="S20" s="59">
        <f>D20*R20</f>
        <v>0</v>
      </c>
      <c r="T20" s="60" t="str">
        <f t="shared" si="2"/>
        <v xml:space="preserve"> </v>
      </c>
      <c r="U20" s="136" t="s">
        <v>75</v>
      </c>
      <c r="V20" s="62" t="s">
        <v>12</v>
      </c>
    </row>
    <row r="21" spans="1:22" ht="44.25" customHeight="1" thickBot="1">
      <c r="A21" s="20"/>
      <c r="B21" s="64">
        <v>15</v>
      </c>
      <c r="C21" s="65" t="s">
        <v>73</v>
      </c>
      <c r="D21" s="66">
        <v>3</v>
      </c>
      <c r="E21" s="67" t="s">
        <v>35</v>
      </c>
      <c r="F21" s="98" t="s">
        <v>86</v>
      </c>
      <c r="G21" s="210"/>
      <c r="H21" s="68" t="s">
        <v>36</v>
      </c>
      <c r="I21" s="197"/>
      <c r="J21" s="200"/>
      <c r="K21" s="203"/>
      <c r="L21" s="142"/>
      <c r="M21" s="167"/>
      <c r="N21" s="167"/>
      <c r="O21" s="208"/>
      <c r="P21" s="70">
        <f>D21*Q21</f>
        <v>450</v>
      </c>
      <c r="Q21" s="71">
        <v>150</v>
      </c>
      <c r="R21" s="216"/>
      <c r="S21" s="72">
        <f>D21*R21</f>
        <v>0</v>
      </c>
      <c r="T21" s="73" t="str">
        <f t="shared" si="2"/>
        <v xml:space="preserve"> </v>
      </c>
      <c r="U21" s="95" t="s">
        <v>74</v>
      </c>
      <c r="V21" s="90" t="s">
        <v>13</v>
      </c>
    </row>
    <row r="22" spans="1:22" ht="132.75" customHeight="1" thickBot="1">
      <c r="A22" s="20"/>
      <c r="B22" s="100">
        <v>16</v>
      </c>
      <c r="C22" s="101" t="s">
        <v>87</v>
      </c>
      <c r="D22" s="102">
        <v>1</v>
      </c>
      <c r="E22" s="103" t="s">
        <v>35</v>
      </c>
      <c r="F22" s="140" t="s">
        <v>95</v>
      </c>
      <c r="G22" s="213"/>
      <c r="H22" s="104" t="s">
        <v>36</v>
      </c>
      <c r="I22" s="105" t="s">
        <v>37</v>
      </c>
      <c r="J22" s="105" t="s">
        <v>36</v>
      </c>
      <c r="K22" s="106"/>
      <c r="L22" s="107"/>
      <c r="M22" s="115" t="s">
        <v>58</v>
      </c>
      <c r="N22" s="115" t="s">
        <v>59</v>
      </c>
      <c r="O22" s="108">
        <v>21</v>
      </c>
      <c r="P22" s="109">
        <f>D22*Q22</f>
        <v>3100</v>
      </c>
      <c r="Q22" s="110">
        <v>3100</v>
      </c>
      <c r="R22" s="219"/>
      <c r="S22" s="111">
        <f>D22*R22</f>
        <v>0</v>
      </c>
      <c r="T22" s="112" t="str">
        <f t="shared" si="2"/>
        <v xml:space="preserve"> </v>
      </c>
      <c r="U22" s="113" t="s">
        <v>88</v>
      </c>
      <c r="V22" s="114" t="s">
        <v>11</v>
      </c>
    </row>
    <row r="23" spans="1:22" ht="100.5" customHeight="1" thickBot="1">
      <c r="A23" s="20"/>
      <c r="B23" s="116">
        <v>17</v>
      </c>
      <c r="C23" s="117" t="s">
        <v>92</v>
      </c>
      <c r="D23" s="118">
        <v>8</v>
      </c>
      <c r="E23" s="119" t="s">
        <v>35</v>
      </c>
      <c r="F23" s="132" t="s">
        <v>93</v>
      </c>
      <c r="G23" s="214"/>
      <c r="H23" s="120" t="s">
        <v>36</v>
      </c>
      <c r="I23" s="121" t="s">
        <v>37</v>
      </c>
      <c r="J23" s="122" t="s">
        <v>36</v>
      </c>
      <c r="K23" s="123"/>
      <c r="L23" s="124"/>
      <c r="M23" s="131" t="s">
        <v>90</v>
      </c>
      <c r="N23" s="131" t="s">
        <v>91</v>
      </c>
      <c r="O23" s="125">
        <v>21</v>
      </c>
      <c r="P23" s="126">
        <f>D23*Q23</f>
        <v>8000</v>
      </c>
      <c r="Q23" s="127">
        <v>1000</v>
      </c>
      <c r="R23" s="220"/>
      <c r="S23" s="128">
        <f>D23*R23</f>
        <v>0</v>
      </c>
      <c r="T23" s="129" t="str">
        <f aca="true" t="shared" si="4" ref="T23">IF(ISNUMBER(R23),IF(R23&gt;Q23,"NEVYHOVUJE","VYHOVUJE")," ")</f>
        <v xml:space="preserve"> </v>
      </c>
      <c r="U23" s="121" t="s">
        <v>89</v>
      </c>
      <c r="V23" s="130" t="s">
        <v>14</v>
      </c>
    </row>
    <row r="24" spans="3:16" ht="17.45" customHeight="1" thickBot="1" thickTop="1">
      <c r="C24"/>
      <c r="D24"/>
      <c r="E24"/>
      <c r="F24"/>
      <c r="G24"/>
      <c r="H24"/>
      <c r="I24"/>
      <c r="J24"/>
      <c r="N24"/>
      <c r="O24"/>
      <c r="P24"/>
    </row>
    <row r="25" spans="2:22" ht="51.75" customHeight="1" thickBot="1" thickTop="1">
      <c r="B25" s="175" t="s">
        <v>33</v>
      </c>
      <c r="C25" s="175"/>
      <c r="D25" s="175"/>
      <c r="E25" s="175"/>
      <c r="F25" s="175"/>
      <c r="G25" s="175"/>
      <c r="H25" s="40"/>
      <c r="I25" s="40"/>
      <c r="J25" s="21"/>
      <c r="K25" s="21"/>
      <c r="L25" s="6"/>
      <c r="M25" s="6"/>
      <c r="N25" s="6"/>
      <c r="O25" s="22"/>
      <c r="P25" s="22"/>
      <c r="Q25" s="23" t="s">
        <v>9</v>
      </c>
      <c r="R25" s="172" t="s">
        <v>10</v>
      </c>
      <c r="S25" s="173"/>
      <c r="T25" s="174"/>
      <c r="U25" s="24"/>
      <c r="V25" s="25"/>
    </row>
    <row r="26" spans="2:20" ht="50.45" customHeight="1" thickBot="1" thickTop="1">
      <c r="B26" s="176" t="s">
        <v>31</v>
      </c>
      <c r="C26" s="176"/>
      <c r="D26" s="176"/>
      <c r="E26" s="176"/>
      <c r="F26" s="176"/>
      <c r="G26" s="176"/>
      <c r="H26" s="176"/>
      <c r="I26" s="26"/>
      <c r="L26" s="9"/>
      <c r="M26" s="9"/>
      <c r="N26" s="9"/>
      <c r="O26" s="27"/>
      <c r="P26" s="27"/>
      <c r="Q26" s="28">
        <f>SUM(P7:P23)</f>
        <v>55469</v>
      </c>
      <c r="R26" s="169">
        <f>SUM(S7:S23)</f>
        <v>0</v>
      </c>
      <c r="S26" s="170"/>
      <c r="T26" s="171"/>
    </row>
    <row r="27" spans="2:19" ht="15.75" thickTop="1">
      <c r="B27" s="168" t="s">
        <v>32</v>
      </c>
      <c r="C27" s="168"/>
      <c r="D27" s="168"/>
      <c r="E27" s="168"/>
      <c r="F27" s="168"/>
      <c r="G27" s="168"/>
      <c r="H27" s="13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2:19" ht="15">
      <c r="B28" s="39"/>
      <c r="C28" s="39"/>
      <c r="D28" s="39"/>
      <c r="E28" s="39"/>
      <c r="F28" s="39"/>
      <c r="G28" s="139"/>
      <c r="H28" s="13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2:19" ht="15">
      <c r="B29" s="39"/>
      <c r="C29" s="39"/>
      <c r="D29" s="39"/>
      <c r="E29" s="39"/>
      <c r="F29" s="39"/>
      <c r="G29" s="139"/>
      <c r="H29" s="13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2:19" ht="15">
      <c r="B30" s="39"/>
      <c r="C30" s="39"/>
      <c r="D30" s="39"/>
      <c r="E30" s="39"/>
      <c r="F30" s="39"/>
      <c r="G30" s="139"/>
      <c r="H30" s="13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39"/>
      <c r="H31" s="13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8:19" ht="19.9" customHeight="1">
      <c r="H32" s="3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39"/>
      <c r="H33" s="13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39"/>
      <c r="H34" s="13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39"/>
      <c r="H35" s="13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39"/>
      <c r="H36" s="13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39"/>
      <c r="H37" s="13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39"/>
      <c r="H38" s="13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39"/>
      <c r="H39" s="13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39"/>
      <c r="H40" s="13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39"/>
      <c r="H41" s="13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39"/>
      <c r="H42" s="13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39"/>
      <c r="H43" s="13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39"/>
      <c r="H44" s="13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39"/>
      <c r="H45" s="13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39"/>
      <c r="H46" s="13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39"/>
      <c r="H47" s="13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39"/>
      <c r="H48" s="13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39"/>
      <c r="H49" s="13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39"/>
      <c r="H50" s="13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39"/>
      <c r="H51" s="13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39"/>
      <c r="H52" s="13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39"/>
      <c r="H53" s="13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39"/>
      <c r="H54" s="13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39"/>
      <c r="H55" s="13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39"/>
      <c r="H56" s="13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39"/>
      <c r="H57" s="13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39"/>
      <c r="H58" s="13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39"/>
      <c r="H59" s="13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39"/>
      <c r="H60" s="13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39"/>
      <c r="H61" s="13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39"/>
      <c r="H62" s="13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39"/>
      <c r="H63" s="13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39"/>
      <c r="H64" s="13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39"/>
      <c r="H65" s="13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39"/>
      <c r="H66" s="13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39"/>
      <c r="H67" s="13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39"/>
      <c r="H68" s="13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39"/>
      <c r="H69" s="13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39"/>
      <c r="H70" s="13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39"/>
      <c r="H71" s="13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39"/>
      <c r="H72" s="13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39"/>
      <c r="H73" s="13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39"/>
      <c r="H74" s="13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39"/>
      <c r="H75" s="13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39"/>
      <c r="H76" s="13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39"/>
      <c r="H77" s="13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39"/>
      <c r="H78" s="13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39"/>
      <c r="H79" s="13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39"/>
      <c r="H80" s="13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39"/>
      <c r="H81" s="13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39"/>
      <c r="H82" s="13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39"/>
      <c r="H83" s="13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39"/>
      <c r="H84" s="13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39"/>
      <c r="H85" s="13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39"/>
      <c r="H86" s="13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39"/>
      <c r="H87" s="13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39"/>
      <c r="H88" s="13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39"/>
      <c r="H89" s="13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39"/>
      <c r="H90" s="13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39"/>
      <c r="H91" s="13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39"/>
      <c r="H92" s="13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39"/>
      <c r="H93" s="13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39"/>
      <c r="H94" s="13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39"/>
      <c r="H95" s="13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39"/>
      <c r="H96" s="139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39"/>
      <c r="H97" s="139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39"/>
      <c r="H98" s="139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39"/>
      <c r="H99" s="139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39"/>
      <c r="H100" s="139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39"/>
      <c r="H101" s="139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39"/>
      <c r="H102" s="139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39"/>
      <c r="H103" s="139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39"/>
      <c r="H104" s="139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39"/>
      <c r="H105" s="139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39"/>
      <c r="H106" s="139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139"/>
      <c r="H107" s="139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139"/>
      <c r="H108" s="139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139"/>
      <c r="H109" s="139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139"/>
      <c r="H110" s="139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139"/>
      <c r="H111" s="139"/>
      <c r="I111" s="11"/>
      <c r="J111" s="11"/>
      <c r="K111" s="11"/>
      <c r="L111" s="11"/>
      <c r="M111" s="11"/>
      <c r="N111" s="5"/>
      <c r="O111" s="5"/>
      <c r="P111" s="5"/>
      <c r="Q111" s="11"/>
      <c r="R111" s="11"/>
      <c r="S111" s="11"/>
    </row>
    <row r="112" spans="3:16" ht="19.9" customHeight="1">
      <c r="C112" s="21"/>
      <c r="D112" s="29"/>
      <c r="E112" s="21"/>
      <c r="F112" s="21"/>
      <c r="G112" s="139"/>
      <c r="H112" s="139"/>
      <c r="I112" s="11"/>
      <c r="J112" s="11"/>
      <c r="K112" s="11"/>
      <c r="L112" s="11"/>
      <c r="M112" s="11"/>
      <c r="N112" s="5"/>
      <c r="O112" s="5"/>
      <c r="P112" s="5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9.9" customHeight="1">
      <c r="C116"/>
      <c r="E116"/>
      <c r="F116"/>
      <c r="J116"/>
    </row>
    <row r="117" spans="3:10" ht="19.9" customHeight="1">
      <c r="C117"/>
      <c r="E117"/>
      <c r="F117"/>
      <c r="J117"/>
    </row>
    <row r="118" spans="3:10" ht="19.9" customHeight="1">
      <c r="C118"/>
      <c r="E118"/>
      <c r="F118"/>
      <c r="J118"/>
    </row>
    <row r="119" spans="3:10" ht="19.9" customHeight="1">
      <c r="C119"/>
      <c r="E119"/>
      <c r="F119"/>
      <c r="J119"/>
    </row>
    <row r="120" spans="3:10" ht="19.9" customHeight="1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  <row r="243" spans="3:10" ht="15">
      <c r="C243"/>
      <c r="E243"/>
      <c r="F243"/>
      <c r="J243"/>
    </row>
  </sheetData>
  <sheetProtection algorithmName="SHA-512" hashValue="I6RE2XYGbCUSJHTvv8FZ6BxzCZ6YlW5Uwkm07z0kb0vElkYl3dMVu2xD2HNVLpzWEIXULpi5dgoyixtqnit+0A==" saltValue="QUeVGjx7n88AIkanBuZvPg==" spinCount="100000" sheet="1" objects="1" scenarios="1"/>
  <mergeCells count="47">
    <mergeCell ref="M19:M21"/>
    <mergeCell ref="N19:N21"/>
    <mergeCell ref="O17:O21"/>
    <mergeCell ref="N17:N18"/>
    <mergeCell ref="I17:I21"/>
    <mergeCell ref="J17:J21"/>
    <mergeCell ref="K17:K21"/>
    <mergeCell ref="M17:M18"/>
    <mergeCell ref="L17:L21"/>
    <mergeCell ref="M15:M16"/>
    <mergeCell ref="N15:N16"/>
    <mergeCell ref="I15:I16"/>
    <mergeCell ref="J15:J16"/>
    <mergeCell ref="K15:K16"/>
    <mergeCell ref="O15:O16"/>
    <mergeCell ref="V15:V16"/>
    <mergeCell ref="L15:L16"/>
    <mergeCell ref="I9:I12"/>
    <mergeCell ref="U9:U12"/>
    <mergeCell ref="V11:V12"/>
    <mergeCell ref="M9:M12"/>
    <mergeCell ref="N9:N12"/>
    <mergeCell ref="O9:O12"/>
    <mergeCell ref="J9:J12"/>
    <mergeCell ref="K9:K12"/>
    <mergeCell ref="L9:L12"/>
    <mergeCell ref="B27:G27"/>
    <mergeCell ref="R26:T26"/>
    <mergeCell ref="R25:T25"/>
    <mergeCell ref="B25:G25"/>
    <mergeCell ref="B26:H26"/>
    <mergeCell ref="U7:U8"/>
    <mergeCell ref="V7:V8"/>
    <mergeCell ref="B1:D1"/>
    <mergeCell ref="G5:H5"/>
    <mergeCell ref="G2:N3"/>
    <mergeCell ref="I7:I8"/>
    <mergeCell ref="O7:O8"/>
    <mergeCell ref="J7:J8"/>
    <mergeCell ref="K7:K8"/>
    <mergeCell ref="M7:M8"/>
    <mergeCell ref="N7:N8"/>
    <mergeCell ref="L13:L14"/>
    <mergeCell ref="I13:I14"/>
    <mergeCell ref="J13:J14"/>
    <mergeCell ref="K13:K14"/>
    <mergeCell ref="O13:O14"/>
  </mergeCells>
  <conditionalFormatting sqref="B7:B23 D7:D23">
    <cfRule type="containsBlanks" priority="96" dxfId="7">
      <formula>LEN(TRIM(B7))=0</formula>
    </cfRule>
  </conditionalFormatting>
  <conditionalFormatting sqref="B7:B23">
    <cfRule type="cellIs" priority="93" dxfId="6" operator="greaterThanOrEqual">
      <formula>1</formula>
    </cfRule>
  </conditionalFormatting>
  <conditionalFormatting sqref="G7:H23 R7:R23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23">
    <cfRule type="notContainsBlanks" priority="69" dxfId="2">
      <formula>LEN(TRIM(G7))&gt;0</formula>
    </cfRule>
  </conditionalFormatting>
  <conditionalFormatting sqref="T7:T23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23">
      <formula1>"ks,bal,sada,m,"</formula1>
    </dataValidation>
    <dataValidation type="list" allowBlank="1" showInputMessage="1" showErrorMessage="1" sqref="J7 J9 J13 J15 J23 J17">
      <formula1>"ANO,NE"</formula1>
    </dataValidation>
    <dataValidation type="list" allowBlank="1" showInputMessage="1" showErrorMessage="1" sqref="V7 V9:V11 V13:V15 V17:V23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2023-10-06T10:06:15Z</cp:lastPrinted>
  <dcterms:created xsi:type="dcterms:W3CDTF">2014-03-05T12:43:32Z</dcterms:created>
  <dcterms:modified xsi:type="dcterms:W3CDTF">2023-10-18T05:28:52Z</dcterms:modified>
  <cp:category/>
  <cp:version/>
  <cp:contentType/>
  <cp:contentStatus/>
  <cp:revision>3</cp:revision>
</cp:coreProperties>
</file>