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48\1 výzva\"/>
    </mc:Choice>
  </mc:AlternateContent>
  <xr:revisionPtr revIDLastSave="0" documentId="13_ncr:1_{4CFE7D25-DFAA-4E32-9DAE-283AFAFE56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O10" i="1"/>
  <c r="H10" i="1"/>
  <c r="R9" i="1"/>
  <c r="S9" i="1"/>
  <c r="O9" i="1"/>
  <c r="H9" i="1"/>
  <c r="S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<sst xmlns="http://schemas.openxmlformats.org/spreadsheetml/2006/main" count="51" uniqueCount="42">
  <si>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</si>
  <si>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</si>
  <si>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</si>
  <si>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</si>
  <si>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</si>
  <si>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</si>
  <si>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</si>
  <si>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</si>
  <si>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</si>
  <si>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</si>
  <si>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</si>
  <si>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</si>
  <si>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</si>
  <si>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</si>
  <si>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</si>
  <si>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</si>
  <si>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</si>
  <si>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</si>
  <si>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</si>
  <si>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</si>
  <si>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</si>
  <si>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</si>
  <si>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</si>
  <si>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</si>
  <si>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</si>
  <si>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</si>
  <si>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</si>
  <si>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</si>
  <si>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</si>
  <si>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ks</t>
  </si>
  <si>
    <t>Originální toner. Výtěžnost 25 000 stran.</t>
  </si>
  <si>
    <t>Příloha č. 2 Kupní smlouvy - technická specifikace
Tonery (II.) 048 - 2023 (originální)</t>
  </si>
  <si>
    <t>KSS - Mgr. Tereza Mazanová,
Tel.: 37763 5652</t>
  </si>
  <si>
    <t>Sedláčkova 15, 
301 00 Plzeň,
Fakulta filozofická - Katedra sociologie,
místnost SP 506</t>
  </si>
  <si>
    <t>VYZ - Petra Kydlíčková,
Tel.: 792 335 571</t>
  </si>
  <si>
    <t>Univerzitní 8, 
301 00 Plzeň, 
Rektorát - Odbor Výzkum a vývoj,
místnost UR 118</t>
  </si>
  <si>
    <t>NE</t>
  </si>
  <si>
    <r>
      <t xml:space="preserve">Toner do tiskárny Triumph Adler TA P-5536i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</si>
  <si>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</si>
  <si>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t>Originální toner. Výtěžnost 2 000 stran.</t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</si>
  <si>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</si>
  <si>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 (YELLOW)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</si>
</sst>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0" fontId="0" fillId="4" borderId="16" xfId="0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="64" zoomScaleNormal="64" workbookViewId="0">
      <selection activeCell="I15" sqref="I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0.7109375" style="1" customWidth="1"/>
    <col min="4" max="4" width="11.7109375" style="2" customWidth="1"/>
    <col min="5" max="5" width="11.28515625" style="3" customWidth="1"/>
    <col min="6" max="6" width="48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6" t="s">
        <v>31</v>
      </c>
      <c r="C1" s="97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86" t="s">
        <v>0</v>
      </c>
      <c r="D3" s="12"/>
      <c r="E3" s="12"/>
      <c r="F3" s="12"/>
      <c r="G3" s="108"/>
      <c r="H3" s="108"/>
      <c r="I3" s="108"/>
      <c r="J3" s="108"/>
      <c r="K3" s="108"/>
      <c r="L3" s="108"/>
      <c r="M3" s="108"/>
      <c r="N3" s="108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59" t="s">
        <v>8</v>
      </c>
      <c r="S6" s="59" t="s">
        <v>9</v>
      </c>
      <c r="T6" s="35" t="s">
        <v>25</v>
      </c>
      <c r="U6" s="35" t="s">
        <v>26</v>
      </c>
    </row>
    <row r="7" spans="2:21" ht="98.25" customHeight="1" thickTop="1" thickBot="1" x14ac:dyDescent="0.3">
      <c r="B7" s="68">
        <v>1</v>
      </c>
      <c r="C7" s="82" t="s">
        <v>37</v>
      </c>
      <c r="D7" s="69">
        <v>4</v>
      </c>
      <c r="E7" s="70" t="s">
        <v>29</v>
      </c>
      <c r="F7" s="71" t="s">
        <v>30</v>
      </c>
      <c r="G7" s="114"/>
      <c r="H7" s="72" t="str">
        <f t="shared" ref="H7:H10" si="0">IF(P7&gt;1999,"ANO","NE")</f>
        <v>ANO</v>
      </c>
      <c r="I7" s="73" t="s">
        <v>27</v>
      </c>
      <c r="J7" s="74" t="s">
        <v>36</v>
      </c>
      <c r="K7" s="75"/>
      <c r="L7" s="81" t="s">
        <v>32</v>
      </c>
      <c r="M7" s="81" t="s">
        <v>33</v>
      </c>
      <c r="N7" s="76">
        <v>21</v>
      </c>
      <c r="O7" s="77">
        <f>D7*P7</f>
        <v>12000</v>
      </c>
      <c r="P7" s="78">
        <v>3000</v>
      </c>
      <c r="Q7" s="118"/>
      <c r="R7" s="79">
        <f>D7*Q7</f>
        <v>0</v>
      </c>
      <c r="S7" s="80" t="str">
        <f t="shared" ref="S7" si="1">IF(ISNUMBER(Q7), IF(Q7&gt;P7,"NEVYHOVUJE","VYHOVUJE")," ")</f>
        <v xml:space="preserve"> </v>
      </c>
      <c r="T7" s="70"/>
      <c r="U7" s="70" t="s">
        <v>10</v>
      </c>
    </row>
    <row r="8" spans="2:21" ht="41.25" customHeight="1" x14ac:dyDescent="0.25">
      <c r="B8" s="60">
        <v>2</v>
      </c>
      <c r="C8" s="83" t="s">
        <v>38</v>
      </c>
      <c r="D8" s="61">
        <v>2</v>
      </c>
      <c r="E8" s="62" t="s">
        <v>29</v>
      </c>
      <c r="F8" s="83" t="s">
        <v>39</v>
      </c>
      <c r="G8" s="115"/>
      <c r="H8" s="63" t="str">
        <f t="shared" si="0"/>
        <v>ANO</v>
      </c>
      <c r="I8" s="90" t="s">
        <v>27</v>
      </c>
      <c r="J8" s="90" t="s">
        <v>36</v>
      </c>
      <c r="K8" s="111"/>
      <c r="L8" s="90" t="s">
        <v>34</v>
      </c>
      <c r="M8" s="90" t="s">
        <v>35</v>
      </c>
      <c r="N8" s="93">
        <v>21</v>
      </c>
      <c r="O8" s="64">
        <f t="shared" ref="O8:O10" si="2">D8*P8</f>
        <v>4200</v>
      </c>
      <c r="P8" s="65">
        <v>2100</v>
      </c>
      <c r="Q8" s="119"/>
      <c r="R8" s="66">
        <f t="shared" ref="R8" si="3">D8*Q8</f>
        <v>0</v>
      </c>
      <c r="S8" s="67" t="str">
        <f t="shared" ref="S8" si="4">IF(ISNUMBER(Q8), IF(Q8&gt;P8,"NEVYHOVUJE","VYHOVUJE")," ")</f>
        <v xml:space="preserve"> </v>
      </c>
      <c r="T8" s="87"/>
      <c r="U8" s="89" t="s">
        <v>10</v>
      </c>
    </row>
    <row r="9" spans="2:21" ht="41.25" customHeight="1" x14ac:dyDescent="0.25">
      <c r="B9" s="42">
        <v>3</v>
      </c>
      <c r="C9" s="84" t="s">
        <v>40</v>
      </c>
      <c r="D9" s="43">
        <v>2</v>
      </c>
      <c r="E9" s="44" t="s">
        <v>29</v>
      </c>
      <c r="F9" s="84" t="s">
        <v>39</v>
      </c>
      <c r="G9" s="116"/>
      <c r="H9" s="45" t="str">
        <f t="shared" si="0"/>
        <v>ANO</v>
      </c>
      <c r="I9" s="109"/>
      <c r="J9" s="109"/>
      <c r="K9" s="112"/>
      <c r="L9" s="91"/>
      <c r="M9" s="91"/>
      <c r="N9" s="94"/>
      <c r="O9" s="46">
        <f t="shared" si="2"/>
        <v>4200</v>
      </c>
      <c r="P9" s="47">
        <v>2100</v>
      </c>
      <c r="Q9" s="120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7"/>
      <c r="U9" s="87"/>
    </row>
    <row r="10" spans="2:21" ht="41.25" customHeight="1" thickBot="1" x14ac:dyDescent="0.3">
      <c r="B10" s="50">
        <v>4</v>
      </c>
      <c r="C10" s="85" t="s">
        <v>41</v>
      </c>
      <c r="D10" s="51">
        <v>2</v>
      </c>
      <c r="E10" s="52" t="s">
        <v>29</v>
      </c>
      <c r="F10" s="85" t="s">
        <v>39</v>
      </c>
      <c r="G10" s="117"/>
      <c r="H10" s="53" t="str">
        <f t="shared" si="0"/>
        <v>ANO</v>
      </c>
      <c r="I10" s="110"/>
      <c r="J10" s="110"/>
      <c r="K10" s="113"/>
      <c r="L10" s="92"/>
      <c r="M10" s="92"/>
      <c r="N10" s="95"/>
      <c r="O10" s="54">
        <f t="shared" si="2"/>
        <v>4200</v>
      </c>
      <c r="P10" s="55">
        <v>2100</v>
      </c>
      <c r="Q10" s="121"/>
      <c r="R10" s="56">
        <f t="shared" ref="R10" si="7">D10*Q10</f>
        <v>0</v>
      </c>
      <c r="S10" s="57" t="str">
        <f t="shared" ref="S10" si="8">IF(ISNUMBER(Q10), IF(Q10&gt;P10,"NEVYHOVUJE","VYHOVUJE")," ")</f>
        <v xml:space="preserve"> </v>
      </c>
      <c r="T10" s="88"/>
      <c r="U10" s="88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103" t="s">
        <v>14</v>
      </c>
      <c r="C12" s="104"/>
      <c r="D12" s="104"/>
      <c r="E12" s="104"/>
      <c r="F12" s="104"/>
      <c r="G12" s="104"/>
      <c r="H12" s="58"/>
      <c r="I12" s="25"/>
      <c r="J12" s="25"/>
      <c r="K12" s="25"/>
      <c r="L12" s="11"/>
      <c r="M12" s="11"/>
      <c r="N12" s="26"/>
      <c r="O12" s="26"/>
      <c r="P12" s="27" t="s">
        <v>11</v>
      </c>
      <c r="Q12" s="105" t="s">
        <v>12</v>
      </c>
      <c r="R12" s="106"/>
      <c r="S12" s="107"/>
      <c r="T12" s="20"/>
      <c r="U12" s="28"/>
    </row>
    <row r="13" spans="2:21" ht="33.75" customHeight="1" thickTop="1" thickBot="1" x14ac:dyDescent="0.3">
      <c r="B13" s="98" t="s">
        <v>15</v>
      </c>
      <c r="C13" s="99"/>
      <c r="D13" s="99"/>
      <c r="E13" s="99"/>
      <c r="F13" s="99"/>
      <c r="G13" s="99"/>
      <c r="H13" s="34"/>
      <c r="I13" s="29"/>
      <c r="L13" s="9"/>
      <c r="M13" s="9"/>
      <c r="N13" s="30"/>
      <c r="O13" s="30"/>
      <c r="P13" s="31">
        <f>SUM(O7:O10)</f>
        <v>24600</v>
      </c>
      <c r="Q13" s="100">
        <f>SUM(R7:R10)</f>
        <v>0</v>
      </c>
      <c r="R13" s="101"/>
      <c r="S13" s="102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VBPxrscmKjANFjzBle+Yf6Op1govODZRSiMQJkqXgFwaLXPYFFe8gOqmlcJDXaO4lAI0lHL5gF5CPX8GQCWk7g==" saltValue="FYbzpwZDlLF6SCGrYcCOZQ==" spinCount="100000" sheet="1" objects="1" scenarios="1"/>
  <mergeCells count="14">
    <mergeCell ref="B1:C1"/>
    <mergeCell ref="B13:G13"/>
    <mergeCell ref="Q13:S13"/>
    <mergeCell ref="B12:G12"/>
    <mergeCell ref="Q12:S12"/>
    <mergeCell ref="G3:N3"/>
    <mergeCell ref="I8:I10"/>
    <mergeCell ref="J8:J10"/>
    <mergeCell ref="K8:K10"/>
    <mergeCell ref="T8:T10"/>
    <mergeCell ref="U8:U10"/>
    <mergeCell ref="L8:L10"/>
    <mergeCell ref="M8:M10"/>
    <mergeCell ref="N8:N10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2023-09-07T08:48:20Z</cp:lastPrinted>
  <dcterms:created xsi:type="dcterms:W3CDTF">2014-03-05T12:43:32Z</dcterms:created>
  <dcterms:modified xsi:type="dcterms:W3CDTF">2023-09-25T10:29:08Z</dcterms:modified>
</cp:coreProperties>
</file>