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6\1 výzva\"/>
    </mc:Choice>
  </mc:AlternateContent>
  <xr:revisionPtr revIDLastSave="0" documentId="13_ncr:1_{C2237669-712A-472D-9C92-2D80C488B6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S11" i="1"/>
  <c r="T12" i="1"/>
  <c r="T15" i="1"/>
  <c r="T16" i="1"/>
  <c r="T7" i="1"/>
  <c r="P16" i="1"/>
  <c r="P8" i="1"/>
  <c r="P9" i="1"/>
  <c r="P10" i="1"/>
  <c r="P11" i="1"/>
  <c r="P12" i="1"/>
  <c r="P13" i="1"/>
  <c r="P14" i="1"/>
  <c r="S8" i="1"/>
  <c r="T8" i="1"/>
  <c r="S9" i="1"/>
  <c r="T11" i="1"/>
  <c r="S12" i="1"/>
  <c r="S13" i="1"/>
  <c r="T13" i="1"/>
  <c r="S14" i="1"/>
  <c r="T14" i="1"/>
  <c r="S15" i="1"/>
  <c r="P15" i="1"/>
  <c r="P7" i="1"/>
  <c r="T10" i="1" l="1"/>
  <c r="S16" i="1"/>
  <c r="S7" i="1"/>
  <c r="Q19" i="1"/>
  <c r="R19" i="1" l="1"/>
</calcChain>
</file>

<file path=xl/sharedStrings.xml><?xml version="1.0" encoding="utf-8"?>
<sst xmlns="http://schemas.openxmlformats.org/spreadsheetml/2006/main" count="81" uniqueCount="57">
  <si>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</si>
  <si>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</si>
  <si>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</si>
  <si>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</si>
  <si>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</si>
  <si>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</si>
  <si>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</si>
  <si>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</si>
  <si>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</si>
  <si>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</si>
  <si>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</si>
  <si>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</si>
  <si>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</si>
  <si>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</si>
  <si>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</si>
  <si>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</si>
  <si>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</si>
  <si>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</si>
  <si>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</si>
  <si>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</si>
  <si>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</si>
  <si>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</si>
  <si>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</si>
  <si>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</si>
  <si>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</si>
  <si>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</si>
  <si>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</si>
  <si>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</si>
  <si>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</si>
  <si>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</si>
  <si>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Příloha č. 2 Kupní smlouvy - technická specifikace
Tonery (II.) 046 - 2023 (kompatibilní)</t>
  </si>
  <si>
    <t>ks</t>
  </si>
  <si>
    <t xml:space="preserve">projekt SVK1-2023-015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</si>
  <si>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</si>
  <si>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</si>
  <si>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Samostatná faktura</t>
  </si>
  <si>
    <t>KBS - Mgr. Barbora Polifková,
Tel.: 37763 5353</t>
  </si>
  <si>
    <t>Sedláčkova 15, 
301 00 Plzeň,
Fakulta filozofická - Katedra blízkovýchodních studií,
místnost SP 118</t>
  </si>
  <si>
    <t>ŠUZ - David Koudela,
Tel.: 607 936 742</t>
  </si>
  <si>
    <t>Hrad Nečtiny 1,
331 62 Nečtiny,
Školicí a ubytovací zařízení Nečtiny</t>
  </si>
  <si>
    <r>
      <t xml:space="preserve">Náplň do tiskárny  tiskárny HP DeskJet Plus 4120 - </t>
    </r>
    <r>
      <rPr>
        <b/>
        <sz val="11"/>
        <color theme="1"/>
        <rFont val="Calibri"/>
        <family val="2"/>
        <charset val="238"/>
        <scheme val="minor"/>
      </rPr>
      <t>černá</t>
    </r>
  </si>
  <si>
    <r>
      <t xml:space="preserve">Náplň do tiskárny  tiskárny CANON MG3650S - </t>
    </r>
    <r>
      <rPr>
        <b/>
        <sz val="11"/>
        <color theme="1"/>
        <rFont val="Calibri"/>
        <family val="2"/>
        <charset val="238"/>
        <scheme val="minor"/>
      </rPr>
      <t>černá</t>
    </r>
  </si>
  <si>
    <t>Originální, nebo kompatibilní náplň splňující shodnou sytost, barevné podání, výtěžnost, oděrnost, odolnost vůči vlhkosti  s originální catridge, naplnění a vyčerpání do 100 %. Minimální kapacita 18 ml (650 stran A4 při 5% pokrytí).</t>
  </si>
  <si>
    <t>Originální, nebo kompatibilní náplň splňující shodnou sytost, barevné podání, výtěžnost, oděrnost, odolnost vůči vlhkosti  s originální catridge, naplnění a vyčerpání do 100 %. Minimální kapacita 23 ml (cca 680 stran A4 při 5% pokrytí).</t>
  </si>
  <si>
    <t xml:space="preserve">Originální, nebo kompatibilní toner splňující podmínky certifikátu STMC. Minimální výtěžnost při 5% pokrytí 25 000 stran. 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</si>
  <si>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</si>
  <si>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</si>
  <si>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 xml:space="preserve">Originální, nebo kompatibilní toner splňující podmínky certifikátu STMC. Minimální výtěžnost při 5% pokrytí 15 000 stran. 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</si>
  <si>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</si>
  <si>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Originální, nebo kompatibilní toner splňující podmínky certifikátu STMC. Minimální výtěžnost při 5% pokrytí 15 000 stran.</t>
  </si>
  <si>
    <r>
      <t>Toner do tiskárny Kyocera TASKalfa 4053ci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</si>
  <si>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3 000 stran. </t>
  </si>
  <si>
    <r>
      <t>Toner do tiskárny Lexmark CX 317 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</si>
  <si>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Lexmark CX 317 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</si>
  <si>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 xml:space="preserve">Originální, nebo kompatibilní toner splňující podmínky certifikátu STMC. Minimální výtěžnost při 5% pokrytí 2 300 stran. </t>
  </si>
  <si>
    <r>
      <t xml:space="preserve">Toner do tiskárny  Lexmark CX 317 DN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</si>
  <si>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Lexmark CX 317 DN - </t>
    </r>
    <r>
      <rPr>
        <b/>
        <sz val="11"/>
        <color theme="1"/>
        <rFont val="Calibri"/>
        <family val="2"/>
        <charset val="238"/>
        <scheme val="minor"/>
      </rPr>
      <t>žlutý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</si>
</sst>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164" fontId="0" fillId="0" borderId="16" xfId="0" applyNumberFormat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0" fillId="3" borderId="17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7" xfId="0" applyFont="1" applyFill="1" applyBorder="1" applyAlignment="1" applyProtection="1">
      <alignment horizontal="left" vertical="center" wrapText="1" indent="1"/>
      <protection locked="0"/>
    </xf>
    <xf numFmtId="0" fontId="11" fillId="5" borderId="21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6"/>
  <sheetViews>
    <sheetView tabSelected="1" zoomScale="55" zoomScaleNormal="55" workbookViewId="0">
      <selection activeCell="G2" sqref="G2:O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2.85546875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01" t="s">
        <v>30</v>
      </c>
      <c r="C1" s="102"/>
      <c r="D1" s="34"/>
      <c r="E1" s="35"/>
      <c r="G1" s="69"/>
    </row>
    <row r="2" spans="2:22" ht="60" customHeight="1" x14ac:dyDescent="0.25">
      <c r="B2" s="9"/>
      <c r="C2"/>
      <c r="D2" s="9"/>
      <c r="E2" s="10"/>
      <c r="F2" s="5"/>
      <c r="G2" s="108"/>
      <c r="H2" s="109"/>
      <c r="I2" s="109"/>
      <c r="J2" s="109"/>
      <c r="K2" s="109"/>
      <c r="L2" s="109"/>
      <c r="M2" s="109"/>
      <c r="N2" s="109"/>
      <c r="O2" s="109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9"/>
      <c r="H3" s="109"/>
      <c r="I3" s="109"/>
      <c r="J3" s="109"/>
      <c r="K3" s="109"/>
      <c r="L3" s="109"/>
      <c r="M3" s="109"/>
      <c r="N3" s="109"/>
      <c r="O3" s="109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33</v>
      </c>
      <c r="L6" s="23" t="s">
        <v>22</v>
      </c>
      <c r="M6" s="96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96" t="s">
        <v>8</v>
      </c>
      <c r="T6" s="96" t="s">
        <v>9</v>
      </c>
      <c r="U6" s="23" t="s">
        <v>27</v>
      </c>
      <c r="V6" s="23" t="s">
        <v>28</v>
      </c>
    </row>
    <row r="7" spans="2:22" ht="62.25" customHeight="1" thickTop="1" x14ac:dyDescent="0.25">
      <c r="B7" s="49">
        <v>1</v>
      </c>
      <c r="C7" s="87" t="s">
        <v>40</v>
      </c>
      <c r="D7" s="50">
        <v>2</v>
      </c>
      <c r="E7" s="51" t="s">
        <v>31</v>
      </c>
      <c r="F7" s="87" t="s">
        <v>42</v>
      </c>
      <c r="G7" s="128"/>
      <c r="H7" s="52" t="s">
        <v>29</v>
      </c>
      <c r="I7" s="114" t="s">
        <v>35</v>
      </c>
      <c r="J7" s="122" t="s">
        <v>29</v>
      </c>
      <c r="K7" s="118" t="s">
        <v>32</v>
      </c>
      <c r="L7" s="118"/>
      <c r="M7" s="114" t="s">
        <v>36</v>
      </c>
      <c r="N7" s="114" t="s">
        <v>37</v>
      </c>
      <c r="O7" s="113">
        <v>21</v>
      </c>
      <c r="P7" s="46">
        <f t="shared" ref="P7:P16" si="0">D7*Q7</f>
        <v>1000</v>
      </c>
      <c r="Q7" s="53">
        <v>500</v>
      </c>
      <c r="R7" s="134"/>
      <c r="S7" s="47">
        <f t="shared" ref="S7" si="1">D7*R7</f>
        <v>0</v>
      </c>
      <c r="T7" s="48" t="str">
        <f t="shared" ref="T7" si="2">IF(ISNUMBER(R7), IF(R7&gt;Q7,"NEVYHOVUJE","VYHOVUJE")," ")</f>
        <v xml:space="preserve"> </v>
      </c>
      <c r="U7" s="118"/>
      <c r="V7" s="118" t="s">
        <v>11</v>
      </c>
    </row>
    <row r="8" spans="2:22" ht="71.25" customHeight="1" thickBot="1" x14ac:dyDescent="0.3">
      <c r="B8" s="73">
        <v>2</v>
      </c>
      <c r="C8" s="88" t="s">
        <v>41</v>
      </c>
      <c r="D8" s="74">
        <v>1</v>
      </c>
      <c r="E8" s="93" t="s">
        <v>31</v>
      </c>
      <c r="F8" s="88" t="s">
        <v>43</v>
      </c>
      <c r="G8" s="129"/>
      <c r="H8" s="75" t="s">
        <v>29</v>
      </c>
      <c r="I8" s="126"/>
      <c r="J8" s="123"/>
      <c r="K8" s="119"/>
      <c r="L8" s="119"/>
      <c r="M8" s="115"/>
      <c r="N8" s="115"/>
      <c r="O8" s="111"/>
      <c r="P8" s="70">
        <f t="shared" si="0"/>
        <v>500</v>
      </c>
      <c r="Q8" s="76">
        <v>500</v>
      </c>
      <c r="R8" s="135"/>
      <c r="S8" s="77">
        <f t="shared" ref="S8:S14" si="3">D8*R8</f>
        <v>0</v>
      </c>
      <c r="T8" s="78" t="str">
        <f t="shared" ref="T8:T14" si="4">IF(ISNUMBER(R8), IF(R8&gt;Q8,"NEVYHOVUJE","VYHOVUJE")," ")</f>
        <v xml:space="preserve"> </v>
      </c>
      <c r="U8" s="119"/>
      <c r="V8" s="119"/>
    </row>
    <row r="9" spans="2:22" ht="48" customHeight="1" x14ac:dyDescent="0.25">
      <c r="B9" s="79">
        <v>3</v>
      </c>
      <c r="C9" s="89" t="s">
        <v>45</v>
      </c>
      <c r="D9" s="80">
        <v>1</v>
      </c>
      <c r="E9" s="81" t="s">
        <v>31</v>
      </c>
      <c r="F9" s="89" t="s">
        <v>44</v>
      </c>
      <c r="G9" s="130"/>
      <c r="H9" s="82" t="s">
        <v>29</v>
      </c>
      <c r="I9" s="116" t="s">
        <v>35</v>
      </c>
      <c r="J9" s="124" t="s">
        <v>34</v>
      </c>
      <c r="K9" s="120"/>
      <c r="L9" s="120"/>
      <c r="M9" s="116" t="s">
        <v>38</v>
      </c>
      <c r="N9" s="116" t="s">
        <v>39</v>
      </c>
      <c r="O9" s="110">
        <v>21</v>
      </c>
      <c r="P9" s="83">
        <f t="shared" si="0"/>
        <v>1400</v>
      </c>
      <c r="Q9" s="84">
        <v>1400</v>
      </c>
      <c r="R9" s="136"/>
      <c r="S9" s="85">
        <f t="shared" si="3"/>
        <v>0</v>
      </c>
      <c r="T9" s="86" t="str">
        <f t="shared" si="4"/>
        <v xml:space="preserve"> </v>
      </c>
      <c r="U9" s="120"/>
      <c r="V9" s="120" t="s">
        <v>10</v>
      </c>
    </row>
    <row r="10" spans="2:22" ht="47.25" customHeight="1" x14ac:dyDescent="0.25">
      <c r="B10" s="62">
        <v>4</v>
      </c>
      <c r="C10" s="90" t="s">
        <v>46</v>
      </c>
      <c r="D10" s="63">
        <v>1</v>
      </c>
      <c r="E10" s="64" t="s">
        <v>31</v>
      </c>
      <c r="F10" s="90" t="s">
        <v>47</v>
      </c>
      <c r="G10" s="131"/>
      <c r="H10" s="65" t="s">
        <v>29</v>
      </c>
      <c r="I10" s="126"/>
      <c r="J10" s="123"/>
      <c r="K10" s="119"/>
      <c r="L10" s="119"/>
      <c r="M10" s="115"/>
      <c r="N10" s="115"/>
      <c r="O10" s="111"/>
      <c r="P10" s="58">
        <f t="shared" si="0"/>
        <v>3000</v>
      </c>
      <c r="Q10" s="66">
        <v>3000</v>
      </c>
      <c r="R10" s="137"/>
      <c r="S10" s="60">
        <f t="shared" si="3"/>
        <v>0</v>
      </c>
      <c r="T10" s="61" t="str">
        <f t="shared" si="4"/>
        <v xml:space="preserve"> </v>
      </c>
      <c r="U10" s="119"/>
      <c r="V10" s="119"/>
    </row>
    <row r="11" spans="2:22" ht="51" customHeight="1" x14ac:dyDescent="0.25">
      <c r="B11" s="62">
        <v>5</v>
      </c>
      <c r="C11" s="90" t="s">
        <v>48</v>
      </c>
      <c r="D11" s="63">
        <v>1</v>
      </c>
      <c r="E11" s="64" t="s">
        <v>31</v>
      </c>
      <c r="F11" s="90" t="s">
        <v>49</v>
      </c>
      <c r="G11" s="131"/>
      <c r="H11" s="65" t="s">
        <v>29</v>
      </c>
      <c r="I11" s="126"/>
      <c r="J11" s="123"/>
      <c r="K11" s="119"/>
      <c r="L11" s="119"/>
      <c r="M11" s="115"/>
      <c r="N11" s="115"/>
      <c r="O11" s="111"/>
      <c r="P11" s="58">
        <f t="shared" si="0"/>
        <v>2800</v>
      </c>
      <c r="Q11" s="66">
        <v>2800</v>
      </c>
      <c r="R11" s="137"/>
      <c r="S11" s="60">
        <f t="shared" si="3"/>
        <v>0</v>
      </c>
      <c r="T11" s="61" t="str">
        <f t="shared" si="4"/>
        <v xml:space="preserve"> </v>
      </c>
      <c r="U11" s="119"/>
      <c r="V11" s="119"/>
    </row>
    <row r="12" spans="2:22" ht="45" customHeight="1" x14ac:dyDescent="0.25">
      <c r="B12" s="62">
        <v>6</v>
      </c>
      <c r="C12" s="90" t="s">
        <v>50</v>
      </c>
      <c r="D12" s="63">
        <v>1</v>
      </c>
      <c r="E12" s="64" t="s">
        <v>31</v>
      </c>
      <c r="F12" s="90" t="s">
        <v>47</v>
      </c>
      <c r="G12" s="131"/>
      <c r="H12" s="65" t="s">
        <v>29</v>
      </c>
      <c r="I12" s="126"/>
      <c r="J12" s="123"/>
      <c r="K12" s="119"/>
      <c r="L12" s="119"/>
      <c r="M12" s="115"/>
      <c r="N12" s="115"/>
      <c r="O12" s="111"/>
      <c r="P12" s="58">
        <f t="shared" si="0"/>
        <v>2800</v>
      </c>
      <c r="Q12" s="66">
        <v>2800</v>
      </c>
      <c r="R12" s="137"/>
      <c r="S12" s="60">
        <f t="shared" si="3"/>
        <v>0</v>
      </c>
      <c r="T12" s="61" t="str">
        <f t="shared" si="4"/>
        <v xml:space="preserve"> </v>
      </c>
      <c r="U12" s="119"/>
      <c r="V12" s="119"/>
    </row>
    <row r="13" spans="2:22" ht="51.75" customHeight="1" x14ac:dyDescent="0.25">
      <c r="B13" s="62">
        <v>7</v>
      </c>
      <c r="C13" s="90" t="s">
        <v>52</v>
      </c>
      <c r="D13" s="63">
        <v>1</v>
      </c>
      <c r="E13" s="64" t="s">
        <v>31</v>
      </c>
      <c r="F13" s="90" t="s">
        <v>51</v>
      </c>
      <c r="G13" s="131"/>
      <c r="H13" s="65" t="s">
        <v>29</v>
      </c>
      <c r="I13" s="126"/>
      <c r="J13" s="123"/>
      <c r="K13" s="119"/>
      <c r="L13" s="119"/>
      <c r="M13" s="115"/>
      <c r="N13" s="115"/>
      <c r="O13" s="111"/>
      <c r="P13" s="58">
        <f t="shared" si="0"/>
        <v>1350</v>
      </c>
      <c r="Q13" s="66">
        <v>1350</v>
      </c>
      <c r="R13" s="137"/>
      <c r="S13" s="60">
        <f t="shared" si="3"/>
        <v>0</v>
      </c>
      <c r="T13" s="61" t="str">
        <f t="shared" si="4"/>
        <v xml:space="preserve"> </v>
      </c>
      <c r="U13" s="119"/>
      <c r="V13" s="119"/>
    </row>
    <row r="14" spans="2:22" ht="46.5" customHeight="1" x14ac:dyDescent="0.25">
      <c r="B14" s="54">
        <v>8</v>
      </c>
      <c r="C14" s="91" t="s">
        <v>53</v>
      </c>
      <c r="D14" s="55">
        <v>1</v>
      </c>
      <c r="E14" s="56" t="s">
        <v>31</v>
      </c>
      <c r="F14" s="91" t="s">
        <v>54</v>
      </c>
      <c r="G14" s="132"/>
      <c r="H14" s="57" t="s">
        <v>29</v>
      </c>
      <c r="I14" s="126"/>
      <c r="J14" s="123"/>
      <c r="K14" s="119"/>
      <c r="L14" s="119"/>
      <c r="M14" s="115"/>
      <c r="N14" s="115"/>
      <c r="O14" s="111"/>
      <c r="P14" s="58">
        <f t="shared" si="0"/>
        <v>1350</v>
      </c>
      <c r="Q14" s="59">
        <v>1350</v>
      </c>
      <c r="R14" s="138"/>
      <c r="S14" s="60">
        <f t="shared" si="3"/>
        <v>0</v>
      </c>
      <c r="T14" s="61" t="str">
        <f t="shared" si="4"/>
        <v xml:space="preserve"> </v>
      </c>
      <c r="U14" s="119"/>
      <c r="V14" s="119"/>
    </row>
    <row r="15" spans="2:22" ht="48" customHeight="1" x14ac:dyDescent="0.25">
      <c r="B15" s="54">
        <v>9</v>
      </c>
      <c r="C15" s="91" t="s">
        <v>55</v>
      </c>
      <c r="D15" s="55">
        <v>1</v>
      </c>
      <c r="E15" s="56" t="s">
        <v>31</v>
      </c>
      <c r="F15" s="91" t="s">
        <v>54</v>
      </c>
      <c r="G15" s="132"/>
      <c r="H15" s="57" t="s">
        <v>29</v>
      </c>
      <c r="I15" s="126"/>
      <c r="J15" s="123"/>
      <c r="K15" s="119"/>
      <c r="L15" s="119"/>
      <c r="M15" s="115"/>
      <c r="N15" s="115"/>
      <c r="O15" s="111"/>
      <c r="P15" s="58">
        <f t="shared" si="0"/>
        <v>1350</v>
      </c>
      <c r="Q15" s="59">
        <v>1350</v>
      </c>
      <c r="R15" s="138"/>
      <c r="S15" s="67">
        <f>D15*R15</f>
        <v>0</v>
      </c>
      <c r="T15" s="68" t="str">
        <f>IF(ISNUMBER(R15), IF(R15&gt;Q15,"NEVYHOVUJE","VYHOVUJE")," ")</f>
        <v xml:space="preserve"> </v>
      </c>
      <c r="U15" s="119"/>
      <c r="V15" s="119"/>
    </row>
    <row r="16" spans="2:22" ht="47.25" customHeight="1" thickBot="1" x14ac:dyDescent="0.3">
      <c r="B16" s="40">
        <v>10</v>
      </c>
      <c r="C16" s="92" t="s">
        <v>56</v>
      </c>
      <c r="D16" s="41">
        <v>1</v>
      </c>
      <c r="E16" s="42" t="s">
        <v>31</v>
      </c>
      <c r="F16" s="92" t="s">
        <v>54</v>
      </c>
      <c r="G16" s="133"/>
      <c r="H16" s="45" t="s">
        <v>29</v>
      </c>
      <c r="I16" s="127"/>
      <c r="J16" s="125"/>
      <c r="K16" s="121"/>
      <c r="L16" s="121"/>
      <c r="M16" s="117"/>
      <c r="N16" s="117"/>
      <c r="O16" s="112"/>
      <c r="P16" s="43">
        <f t="shared" si="0"/>
        <v>1350</v>
      </c>
      <c r="Q16" s="44">
        <v>1350</v>
      </c>
      <c r="R16" s="139"/>
      <c r="S16" s="71">
        <f t="shared" ref="S16" si="5">D16*R16</f>
        <v>0</v>
      </c>
      <c r="T16" s="72" t="str">
        <f t="shared" ref="T16" si="6">IF(ISNUMBER(R16), IF(R16&gt;Q16,"NEVYHOVUJE","VYHOVUJE")," ")</f>
        <v xml:space="preserve"> </v>
      </c>
      <c r="U16" s="121"/>
      <c r="V16" s="121"/>
    </row>
    <row r="17" spans="2:22" ht="13.5" customHeight="1" thickTop="1" thickBot="1" x14ac:dyDescent="0.3">
      <c r="C17"/>
      <c r="D17"/>
      <c r="E17"/>
      <c r="F17"/>
      <c r="G17"/>
      <c r="H17"/>
      <c r="I17"/>
      <c r="J17"/>
      <c r="O17"/>
      <c r="P17"/>
      <c r="S17" s="39"/>
    </row>
    <row r="18" spans="2:22" ht="60.75" customHeight="1" thickTop="1" thickBot="1" x14ac:dyDescent="0.3">
      <c r="B18" s="103" t="s">
        <v>12</v>
      </c>
      <c r="C18" s="104"/>
      <c r="D18" s="104"/>
      <c r="E18" s="104"/>
      <c r="F18" s="104"/>
      <c r="G18" s="104"/>
      <c r="H18" s="95"/>
      <c r="I18" s="26"/>
      <c r="J18" s="26"/>
      <c r="K18" s="26"/>
      <c r="L18" s="27"/>
      <c r="M18" s="11"/>
      <c r="N18" s="11"/>
      <c r="O18" s="28"/>
      <c r="P18" s="28"/>
      <c r="Q18" s="29" t="s">
        <v>13</v>
      </c>
      <c r="R18" s="105" t="s">
        <v>14</v>
      </c>
      <c r="S18" s="106"/>
      <c r="T18" s="107"/>
      <c r="U18" s="21"/>
      <c r="V18" s="30"/>
    </row>
    <row r="19" spans="2:22" ht="33" customHeight="1" thickTop="1" thickBot="1" x14ac:dyDescent="0.3">
      <c r="B19" s="97" t="s">
        <v>15</v>
      </c>
      <c r="C19" s="97"/>
      <c r="D19" s="97"/>
      <c r="E19" s="97"/>
      <c r="F19" s="97"/>
      <c r="G19" s="97"/>
      <c r="H19" s="94"/>
      <c r="I19" s="31"/>
      <c r="L19" s="9"/>
      <c r="M19" s="9"/>
      <c r="N19" s="9"/>
      <c r="O19" s="32"/>
      <c r="P19" s="32"/>
      <c r="Q19" s="33">
        <f>SUM(P7:P16)</f>
        <v>16900</v>
      </c>
      <c r="R19" s="98">
        <f>SUM(S7:S16)</f>
        <v>0</v>
      </c>
      <c r="S19" s="99"/>
      <c r="T19" s="100"/>
    </row>
    <row r="20" spans="2:22" ht="14.25" customHeight="1" thickTop="1" x14ac:dyDescent="0.25">
      <c r="B20" s="37"/>
    </row>
    <row r="21" spans="2:22" ht="14.25" customHeight="1" x14ac:dyDescent="0.25">
      <c r="B21" s="38"/>
      <c r="C21" s="37"/>
    </row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W/XkeJpYLwV5CIRxxEwG4yHikAM/KKp8G4t2fm4pIxAOgzB81wLS0bybvjEmzf7Jt102viRBqTbq6KQpcRsgFQ==" saltValue="v2uLn+8I2kbSOR3AEgPYTA==" spinCount="100000" sheet="1" objects="1" scenarios="1"/>
  <mergeCells count="24">
    <mergeCell ref="J7:J8"/>
    <mergeCell ref="J9:J16"/>
    <mergeCell ref="I7:I8"/>
    <mergeCell ref="I9:I16"/>
    <mergeCell ref="U7:U8"/>
    <mergeCell ref="U9:U16"/>
    <mergeCell ref="V7:V8"/>
    <mergeCell ref="V9:V16"/>
    <mergeCell ref="B19:G19"/>
    <mergeCell ref="R19:T19"/>
    <mergeCell ref="B1:C1"/>
    <mergeCell ref="B18:G18"/>
    <mergeCell ref="R18:T18"/>
    <mergeCell ref="G2:O3"/>
    <mergeCell ref="O9:O16"/>
    <mergeCell ref="O7:O8"/>
    <mergeCell ref="N7:N8"/>
    <mergeCell ref="M7:M8"/>
    <mergeCell ref="M9:M16"/>
    <mergeCell ref="N9:N16"/>
    <mergeCell ref="L7:L8"/>
    <mergeCell ref="L9:L16"/>
    <mergeCell ref="K9:K16"/>
    <mergeCell ref="K7:K8"/>
  </mergeCells>
  <phoneticPr fontId="18" type="noConversion"/>
  <conditionalFormatting sqref="B7:B16 D7:D16">
    <cfRule type="containsBlanks" dxfId="11" priority="57">
      <formula>LEN(TRIM(B7))=0</formula>
    </cfRule>
  </conditionalFormatting>
  <conditionalFormatting sqref="B7:B16">
    <cfRule type="cellIs" dxfId="10" priority="52" operator="greaterThanOrEqual">
      <formula>1</formula>
    </cfRule>
  </conditionalFormatting>
  <conditionalFormatting sqref="G7:G16 R7:R16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6">
    <cfRule type="notContainsBlanks" dxfId="6" priority="25">
      <formula>LEN(TRIM(G7))&gt;0</formula>
    </cfRule>
  </conditionalFormatting>
  <conditionalFormatting sqref="H7:H16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6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6" xr:uid="{00000000-0002-0000-0000-000000000000}">
      <formula1>"ks,bal,sada,"</formula1>
    </dataValidation>
    <dataValidation type="list" showInputMessage="1" showErrorMessage="1" sqref="H7:H16 J7 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2023-09-21T07:27:51Z</cp:lastPrinted>
  <dcterms:created xsi:type="dcterms:W3CDTF">2014-03-05T12:43:32Z</dcterms:created>
  <dcterms:modified xsi:type="dcterms:W3CDTF">2023-09-21T10:31:50Z</dcterms:modified>
</cp:coreProperties>
</file>