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08\1 výzva\"/>
    </mc:Choice>
  </mc:AlternateContent>
  <xr:revisionPtr revIDLastSave="0" documentId="13_ncr:1_{2BB88800-F1EE-465A-94AB-F8149676D91F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" i="1" l="1"/>
  <c r="P12" i="1"/>
  <c r="P13" i="1"/>
  <c r="T12" i="1"/>
  <c r="S13" i="1"/>
  <c r="T13" i="1"/>
  <c r="P8" i="1" l="1"/>
  <c r="P9" i="1"/>
  <c r="P10" i="1"/>
  <c r="P11" i="1"/>
  <c r="S8" i="1"/>
  <c r="T8" i="1"/>
  <c r="S9" i="1"/>
  <c r="T9" i="1"/>
  <c r="S10" i="1"/>
  <c r="T10" i="1"/>
  <c r="S11" i="1"/>
  <c r="T11" i="1"/>
  <c r="S7" i="1"/>
  <c r="P7" i="1"/>
  <c r="Q16" i="1" s="1"/>
  <c r="R16" i="1" l="1"/>
  <c r="T7" i="1"/>
</calcChain>
</file>

<file path=xl/sharedStrings.xml><?xml version="1.0" encoding="utf-8"?>
<sst xmlns="http://schemas.openxmlformats.org/spreadsheetml/2006/main" count="77" uniqueCount="61">
  <si>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</si>
  <si>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</si>
  <si>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</si>
  <si>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</si>
  <si>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</si>
  <si>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</si>
  <si>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</si>
  <si>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</si>
  <si>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</si>
  <si>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</si>
  <si>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</si>
  <si>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</si>
  <si>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</si>
  <si>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>32413100-2 - Síťové routery</t>
  </si>
  <si>
    <t>32422000-7 - Síťové komponenty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</si>
  <si>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</si>
  <si>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</si>
  <si>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</si>
  <si>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</si>
  <si>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</si>
  <si>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</si>
  <si>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</si>
  <si>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</si>
  <si>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</si>
  <si>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</si>
  <si>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</si>
  <si>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</si>
  <si>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</si>
  <si>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</si>
  <si>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</si>
  <si>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</si>
  <si>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</si>
  <si>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</si>
  <si>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</si>
  <si>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108 - 2023 </t>
  </si>
  <si>
    <t>Switch router 24 portů</t>
  </si>
  <si>
    <t>Switch router 24 portů, PoE</t>
  </si>
  <si>
    <t>Nestíněný patch panel 19", Cat6, 24 portů s vyvazovací lištou</t>
  </si>
  <si>
    <t>Racková skříň 19" 12U</t>
  </si>
  <si>
    <t>Samostatná faktura</t>
  </si>
  <si>
    <t>Ing. Ladislav Zuzjak, Ph.D.,
Tel.: 603 453 788,
37763 4598</t>
  </si>
  <si>
    <t>Univerzitní 26,
301 00 Plzeň,
Fakulta elektrotechnická - Katedra materiálů a technologií,
místnost EK 009</t>
  </si>
  <si>
    <t>Switch s možnostií routování. 
24x Gb RJ45, 2x SFP+, OS MikroTik RouterOS s licencí L5, 
RAM minimálně 512 MB,  
CPU alespon 800 MHz, 
velikost 10" - maximální rozměry 290 x 145 x 44 mm, 
napájení externím adapterem, spotřeba do 25W, 
bez ventilátoru, 
přepínací kapacita alespoň 80 Gbps, 
rychlost směrování alespoň 60 Mpps, 
Non blocking Layer 2 throughput - 1518 byte min 40 Mbps, 
Non blocking Layer 2 throughput - 64 byte min 30 Mbps.</t>
  </si>
  <si>
    <t>Switch s možnostií routování. 
24x Gb RJ45, 4x SFP+, aktivní PoE/PoE+ (802.3af/at), 150W na skupinu 8 portů, 30W na jeden port, celkem 450W; 
OSMikroTik RouterOS s licencí L5, 
RAM minimálně 512 MB,  
CPU alespon dvě jádra 800 MHz, 
velikost 19" - maximální rozměry 443 x 305 x 44 mm,
napájení interním zdrojem 230V, spotřeba do 45W bez PoE, s PoE maximálně 500W, 
kapacita switche alespoň 120 Gbps, 
rychlost směrování alespoň 90 Mpps, 
Non blocking Layer 2 throughput - 1518 byte min 40 Mbps, 
Non blocking Layer 2 throughput - 64 byte min 30 Mbps.</t>
  </si>
  <si>
    <t>Nestíněný patch panel 19" 1U, Cat6 24 portů s vyvazovací lištou,  svorkovnice duální 110/Krone 8p8c, pozlacení kontaktů alespoň 50 um zlata.</t>
  </si>
  <si>
    <t>Nástěna plechová rackova skřín hloubky 450 mm, výšky 12 U. 
Prosklené otočné dveře uzamykatelné,
perforovaná vrchní stěna pro osazení ventilátory, 
barva šedá,
odnímatelné boční panely, 
rozměry  600 x 450 x 635 mm (šířka x hloubka x výška), 
spojovací materiál (klecové matice, šroubky, podložky) budou součástí dodávky.</t>
  </si>
  <si>
    <t>Tablet min. 10"</t>
  </si>
  <si>
    <t>PUM/2023/12 - Zvuk a akustika</t>
  </si>
  <si>
    <t>ANO</t>
  </si>
  <si>
    <t>Ing. Stanislav Bouzek,
Tel.: 37763 4572,
722 943 885</t>
  </si>
  <si>
    <t>Univerzitní 26, 
301 00 Plzeň,
Fakulta elektrotechnická - Katedra materiálů a technologií,
místnost EL 303</t>
  </si>
  <si>
    <t>Dokovací stanice</t>
  </si>
  <si>
    <t>NAS úložiště</t>
  </si>
  <si>
    <t>Univerzitní 20,
301 00 Plzeň,
Centrum informatizace a výpočetní techniky - Oddělení Správa informačních systémů,
místnost UI 119</t>
  </si>
  <si>
    <t>Ing. Mgr. Pavel Bartovský,
Tel.: 37763 2850,
E-mail: bart@civ.zcu.cz</t>
  </si>
  <si>
    <t>Univerzitní 20,
301 00 Plzeň,
Centrum informatizace a výpočetní techniky - Odbor Infrastruktury ICT,
místnost UI 401</t>
  </si>
  <si>
    <t>Ing. Luboš Kejzlar,
Tel.: 37763 2829,
E-mail: kejzlar@civ.zcu.cz</t>
  </si>
  <si>
    <t>Min. 4x USB 3.0, USB-C, 1x RJ-45, 1x HDMI, 2x DisplayPort.
Připojení k zařízení přes USB-C.
3,5 mm jack na sluchátka a 3,5 mm jack na mikrofon.
Podpora 4K pro 3 obrazovky.
Power delivery 65 W.</t>
  </si>
  <si>
    <t>Min. 2x slot na HDD 3,5", osazení možné za provozu.
Min. 2x 8TB disky součástí.
Min. 1GB DDR3 paměti, 1x GLAN, 2x USB 3.0, podpora RAID (0-striping, 1-mirroring, JBOD).</t>
  </si>
  <si>
    <t>IPS displej o úhlopříčce minimálně 10" a rozdlišení minimálně 1920x1080 px.
Operační paměť minimálně 3 GB.
Kapacita interního úložiště minimálně 32 GB.
Slot na paměťové karty Micro SDXC až 2 TB.
Bedrátové připojení WiFi a Bluetooth.
Nabíjení přes USB-C a sluchátkový výstup 3,5 mm jack.
Přední a zadní fotoaparát.
Rozměry maximálně 240 x 160 x 9 mm.
Hmotnost maximálně 500 g.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</si>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</sst>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19" xfId="0" applyNumberFormat="1" applyBorder="1"/>
    <xf numFmtId="0" fontId="10" fillId="3" borderId="17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7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4" fillId="6" borderId="24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7" fillId="4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2" fillId="6" borderId="2" xfId="0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5" fillId="6" borderId="2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L1" zoomScaleNormal="100" workbookViewId="0">
      <selection activeCell="O2" sqref="O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85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37.5703125" customWidth="1"/>
    <col min="12" max="12" width="32.85546875" customWidth="1"/>
    <col min="13" max="13" width="29" customWidth="1"/>
    <col min="14" max="14" width="34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33" t="s">
        <v>34</v>
      </c>
      <c r="C1" s="134"/>
      <c r="D1" s="134"/>
      <c r="E1"/>
      <c r="G1" s="41"/>
      <c r="V1"/>
    </row>
    <row r="2" spans="1:22" ht="18.75" customHeight="1" x14ac:dyDescent="0.25">
      <c r="C2"/>
      <c r="D2" s="9"/>
      <c r="E2" s="10"/>
      <c r="G2" s="137"/>
      <c r="H2" s="138"/>
      <c r="I2" s="138"/>
      <c r="J2" s="138"/>
      <c r="K2" s="138"/>
      <c r="L2" s="138"/>
      <c r="M2" s="138"/>
      <c r="N2" s="13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2"/>
      <c r="E3" s="112"/>
      <c r="F3" s="112"/>
      <c r="G3" s="138"/>
      <c r="H3" s="138"/>
      <c r="I3" s="138"/>
      <c r="J3" s="138"/>
      <c r="K3" s="138"/>
      <c r="L3" s="138"/>
      <c r="M3" s="138"/>
      <c r="N3" s="13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5" t="s">
        <v>2</v>
      </c>
      <c r="H5" s="13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60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111" t="s">
        <v>7</v>
      </c>
      <c r="T6" s="111" t="s">
        <v>8</v>
      </c>
      <c r="U6" s="34" t="s">
        <v>24</v>
      </c>
      <c r="V6" s="34" t="s">
        <v>25</v>
      </c>
    </row>
    <row r="7" spans="1:22" ht="226.5" customHeight="1" thickTop="1" x14ac:dyDescent="0.25">
      <c r="A7" s="69"/>
      <c r="B7" s="42">
        <v>1</v>
      </c>
      <c r="C7" s="43" t="s">
        <v>35</v>
      </c>
      <c r="D7" s="44">
        <v>1</v>
      </c>
      <c r="E7" s="45" t="s">
        <v>32</v>
      </c>
      <c r="F7" s="80" t="s">
        <v>42</v>
      </c>
      <c r="G7" s="167"/>
      <c r="H7" s="46" t="s">
        <v>33</v>
      </c>
      <c r="I7" s="151" t="s">
        <v>39</v>
      </c>
      <c r="J7" s="148" t="s">
        <v>33</v>
      </c>
      <c r="K7" s="123"/>
      <c r="L7" s="154"/>
      <c r="M7" s="116" t="s">
        <v>40</v>
      </c>
      <c r="N7" s="119" t="s">
        <v>41</v>
      </c>
      <c r="O7" s="120">
        <v>14</v>
      </c>
      <c r="P7" s="47">
        <f>D7*Q7</f>
        <v>4000</v>
      </c>
      <c r="Q7" s="48">
        <v>4000</v>
      </c>
      <c r="R7" s="170"/>
      <c r="S7" s="49">
        <f>D7*R7</f>
        <v>0</v>
      </c>
      <c r="T7" s="50" t="str">
        <f t="shared" ref="T7" si="0">IF(ISNUMBER(R7), IF(R7&gt;Q7,"NEVYHOVUJE","VYHOVUJE")," ")</f>
        <v xml:space="preserve"> </v>
      </c>
      <c r="U7" s="130"/>
      <c r="V7" s="126" t="s">
        <v>13</v>
      </c>
    </row>
    <row r="8" spans="1:22" ht="199.5" customHeight="1" x14ac:dyDescent="0.25">
      <c r="A8" s="20"/>
      <c r="B8" s="51">
        <v>2</v>
      </c>
      <c r="C8" s="52" t="s">
        <v>36</v>
      </c>
      <c r="D8" s="53">
        <v>1</v>
      </c>
      <c r="E8" s="54" t="s">
        <v>32</v>
      </c>
      <c r="F8" s="81" t="s">
        <v>43</v>
      </c>
      <c r="G8" s="168"/>
      <c r="H8" s="55" t="s">
        <v>33</v>
      </c>
      <c r="I8" s="152"/>
      <c r="J8" s="149"/>
      <c r="K8" s="124"/>
      <c r="L8" s="155"/>
      <c r="M8" s="117"/>
      <c r="N8" s="117"/>
      <c r="O8" s="121"/>
      <c r="P8" s="56">
        <f>D8*Q8</f>
        <v>10000</v>
      </c>
      <c r="Q8" s="57">
        <v>10000</v>
      </c>
      <c r="R8" s="171"/>
      <c r="S8" s="58">
        <f>D8*R8</f>
        <v>0</v>
      </c>
      <c r="T8" s="59" t="str">
        <f t="shared" ref="T8:T11" si="1">IF(ISNUMBER(R8), IF(R8&gt;Q8,"NEVYHOVUJE","VYHOVUJE")," ")</f>
        <v xml:space="preserve"> </v>
      </c>
      <c r="U8" s="131"/>
      <c r="V8" s="127"/>
    </row>
    <row r="9" spans="1:22" ht="69.75" customHeight="1" x14ac:dyDescent="0.25">
      <c r="A9" s="20"/>
      <c r="B9" s="51">
        <v>3</v>
      </c>
      <c r="C9" s="52" t="s">
        <v>37</v>
      </c>
      <c r="D9" s="53">
        <v>1</v>
      </c>
      <c r="E9" s="54" t="s">
        <v>32</v>
      </c>
      <c r="F9" s="81" t="s">
        <v>44</v>
      </c>
      <c r="G9" s="168"/>
      <c r="H9" s="55" t="s">
        <v>33</v>
      </c>
      <c r="I9" s="152"/>
      <c r="J9" s="149"/>
      <c r="K9" s="124"/>
      <c r="L9" s="155"/>
      <c r="M9" s="117"/>
      <c r="N9" s="117"/>
      <c r="O9" s="121"/>
      <c r="P9" s="56">
        <f>D9*Q9</f>
        <v>1500</v>
      </c>
      <c r="Q9" s="57">
        <v>1500</v>
      </c>
      <c r="R9" s="171"/>
      <c r="S9" s="58">
        <f>D9*R9</f>
        <v>0</v>
      </c>
      <c r="T9" s="59" t="str">
        <f t="shared" si="1"/>
        <v xml:space="preserve"> </v>
      </c>
      <c r="U9" s="131"/>
      <c r="V9" s="128" t="s">
        <v>14</v>
      </c>
    </row>
    <row r="10" spans="1:22" ht="147" customHeight="1" thickBot="1" x14ac:dyDescent="0.3">
      <c r="A10" s="20"/>
      <c r="B10" s="71">
        <v>4</v>
      </c>
      <c r="C10" s="72" t="s">
        <v>38</v>
      </c>
      <c r="D10" s="73">
        <v>1</v>
      </c>
      <c r="E10" s="74" t="s">
        <v>32</v>
      </c>
      <c r="F10" s="82" t="s">
        <v>45</v>
      </c>
      <c r="G10" s="169"/>
      <c r="H10" s="75" t="s">
        <v>33</v>
      </c>
      <c r="I10" s="153"/>
      <c r="J10" s="150"/>
      <c r="K10" s="125"/>
      <c r="L10" s="156"/>
      <c r="M10" s="118"/>
      <c r="N10" s="118"/>
      <c r="O10" s="122"/>
      <c r="P10" s="76">
        <f>D10*Q10</f>
        <v>3000</v>
      </c>
      <c r="Q10" s="77">
        <v>3000</v>
      </c>
      <c r="R10" s="172"/>
      <c r="S10" s="78">
        <f>D10*R10</f>
        <v>0</v>
      </c>
      <c r="T10" s="79" t="str">
        <f t="shared" si="1"/>
        <v xml:space="preserve"> </v>
      </c>
      <c r="U10" s="132"/>
      <c r="V10" s="129"/>
    </row>
    <row r="11" spans="1:22" ht="205.5" customHeight="1" thickTop="1" thickBot="1" x14ac:dyDescent="0.3">
      <c r="A11" s="20"/>
      <c r="B11" s="83">
        <v>5</v>
      </c>
      <c r="C11" s="84" t="s">
        <v>46</v>
      </c>
      <c r="D11" s="85">
        <v>4</v>
      </c>
      <c r="E11" s="86" t="s">
        <v>32</v>
      </c>
      <c r="F11" s="107" t="s">
        <v>59</v>
      </c>
      <c r="G11" s="169"/>
      <c r="H11" s="167"/>
      <c r="I11" s="113" t="s">
        <v>39</v>
      </c>
      <c r="J11" s="87" t="s">
        <v>48</v>
      </c>
      <c r="K11" s="114" t="s">
        <v>47</v>
      </c>
      <c r="L11" s="115"/>
      <c r="M11" s="110" t="s">
        <v>49</v>
      </c>
      <c r="N11" s="110" t="s">
        <v>50</v>
      </c>
      <c r="O11" s="109">
        <v>30</v>
      </c>
      <c r="P11" s="88">
        <f>D11*Q11</f>
        <v>14000</v>
      </c>
      <c r="Q11" s="89">
        <v>3500</v>
      </c>
      <c r="R11" s="173"/>
      <c r="S11" s="90">
        <f>D11*R11</f>
        <v>0</v>
      </c>
      <c r="T11" s="91" t="str">
        <f t="shared" si="1"/>
        <v xml:space="preserve"> </v>
      </c>
      <c r="U11" s="92"/>
      <c r="V11" s="108" t="s">
        <v>11</v>
      </c>
    </row>
    <row r="12" spans="1:22" ht="124.5" customHeight="1" thickBot="1" x14ac:dyDescent="0.3">
      <c r="A12" s="20"/>
      <c r="B12" s="93">
        <v>6</v>
      </c>
      <c r="C12" s="94" t="s">
        <v>51</v>
      </c>
      <c r="D12" s="95">
        <v>1</v>
      </c>
      <c r="E12" s="96" t="s">
        <v>32</v>
      </c>
      <c r="F12" s="105" t="s">
        <v>57</v>
      </c>
      <c r="G12" s="169"/>
      <c r="H12" s="97" t="s">
        <v>33</v>
      </c>
      <c r="I12" s="157" t="s">
        <v>39</v>
      </c>
      <c r="J12" s="157" t="s">
        <v>33</v>
      </c>
      <c r="K12" s="159"/>
      <c r="L12" s="161"/>
      <c r="M12" s="103" t="s">
        <v>54</v>
      </c>
      <c r="N12" s="103" t="s">
        <v>53</v>
      </c>
      <c r="O12" s="165">
        <v>21</v>
      </c>
      <c r="P12" s="98">
        <f>D12*Q12</f>
        <v>4000</v>
      </c>
      <c r="Q12" s="99">
        <v>4000</v>
      </c>
      <c r="R12" s="174"/>
      <c r="S12" s="100">
        <f>D12*R12</f>
        <v>0</v>
      </c>
      <c r="T12" s="101" t="str">
        <f t="shared" ref="T12:T13" si="2">IF(ISNUMBER(R12), IF(R12&gt;Q12,"NEVYHOVUJE","VYHOVUJE")," ")</f>
        <v xml:space="preserve"> </v>
      </c>
      <c r="U12" s="102"/>
      <c r="V12" s="163" t="s">
        <v>12</v>
      </c>
    </row>
    <row r="13" spans="1:22" ht="146.25" customHeight="1" thickBot="1" x14ac:dyDescent="0.3">
      <c r="A13" s="20"/>
      <c r="B13" s="60">
        <v>7</v>
      </c>
      <c r="C13" s="61" t="s">
        <v>52</v>
      </c>
      <c r="D13" s="62">
        <v>1</v>
      </c>
      <c r="E13" s="63" t="s">
        <v>32</v>
      </c>
      <c r="F13" s="106" t="s">
        <v>58</v>
      </c>
      <c r="G13" s="169"/>
      <c r="H13" s="64" t="s">
        <v>33</v>
      </c>
      <c r="I13" s="158"/>
      <c r="J13" s="158"/>
      <c r="K13" s="160"/>
      <c r="L13" s="162"/>
      <c r="M13" s="104" t="s">
        <v>56</v>
      </c>
      <c r="N13" s="104" t="s">
        <v>55</v>
      </c>
      <c r="O13" s="166"/>
      <c r="P13" s="65">
        <f>D13*Q13</f>
        <v>15000</v>
      </c>
      <c r="Q13" s="66">
        <v>15000</v>
      </c>
      <c r="R13" s="175"/>
      <c r="S13" s="67">
        <f>D13*R13</f>
        <v>0</v>
      </c>
      <c r="T13" s="68" t="str">
        <f t="shared" si="2"/>
        <v xml:space="preserve"> </v>
      </c>
      <c r="U13" s="70"/>
      <c r="V13" s="164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46" t="s">
        <v>30</v>
      </c>
      <c r="C15" s="146"/>
      <c r="D15" s="146"/>
      <c r="E15" s="146"/>
      <c r="F15" s="146"/>
      <c r="G15" s="146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43" t="s">
        <v>10</v>
      </c>
      <c r="S15" s="144"/>
      <c r="T15" s="145"/>
      <c r="U15" s="24"/>
      <c r="V15" s="25"/>
    </row>
    <row r="16" spans="1:22" ht="50.45" customHeight="1" thickTop="1" thickBot="1" x14ac:dyDescent="0.3">
      <c r="B16" s="147" t="s">
        <v>28</v>
      </c>
      <c r="C16" s="147"/>
      <c r="D16" s="147"/>
      <c r="E16" s="147"/>
      <c r="F16" s="147"/>
      <c r="G16" s="147"/>
      <c r="H16" s="147"/>
      <c r="I16" s="26"/>
      <c r="L16" s="9"/>
      <c r="M16" s="9"/>
      <c r="N16" s="9"/>
      <c r="O16" s="27"/>
      <c r="P16" s="27"/>
      <c r="Q16" s="28">
        <f>SUM(P7:P13)</f>
        <v>51500</v>
      </c>
      <c r="R16" s="140">
        <f>SUM(S7:S13)</f>
        <v>0</v>
      </c>
      <c r="S16" s="141"/>
      <c r="T16" s="142"/>
    </row>
    <row r="17" spans="2:19" ht="15.75" thickTop="1" x14ac:dyDescent="0.25">
      <c r="B17" s="139" t="s">
        <v>29</v>
      </c>
      <c r="C17" s="139"/>
      <c r="D17" s="139"/>
      <c r="E17" s="139"/>
      <c r="F17" s="139"/>
      <c r="G17" s="139"/>
      <c r="H17" s="112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12"/>
      <c r="H18" s="112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112"/>
      <c r="H19" s="112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112"/>
      <c r="H20" s="11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12"/>
      <c r="H21" s="11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12"/>
      <c r="H23" s="11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12"/>
      <c r="H24" s="11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12"/>
      <c r="H25" s="11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12"/>
      <c r="H26" s="11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12"/>
      <c r="H27" s="11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12"/>
      <c r="H29" s="11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2"/>
      <c r="H101" s="11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2"/>
      <c r="H102" s="112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tFSg0F9YMpr2okKwxi+0JtIimGLkFCr4wO9QFKsVRqcKwMAZ1YGkoIu1USRFWKytlimvawCO1pdU/KJsheetvg==" saltValue="rGkQQFDyLxjOv2f7v3tdyg==" spinCount="100000" sheet="1" objects="1" scenarios="1"/>
  <mergeCells count="24">
    <mergeCell ref="V12:V13"/>
    <mergeCell ref="O12:O13"/>
    <mergeCell ref="B1:D1"/>
    <mergeCell ref="G5:H5"/>
    <mergeCell ref="G2:N3"/>
    <mergeCell ref="B17:G17"/>
    <mergeCell ref="R16:T16"/>
    <mergeCell ref="R15:T15"/>
    <mergeCell ref="B15:G15"/>
    <mergeCell ref="B16:H16"/>
    <mergeCell ref="J7:J10"/>
    <mergeCell ref="I7:I10"/>
    <mergeCell ref="L7:L10"/>
    <mergeCell ref="I12:I13"/>
    <mergeCell ref="J12:J13"/>
    <mergeCell ref="K12:K13"/>
    <mergeCell ref="L12:L13"/>
    <mergeCell ref="M7:M10"/>
    <mergeCell ref="N7:N10"/>
    <mergeCell ref="O7:O10"/>
    <mergeCell ref="K7:K10"/>
    <mergeCell ref="V7:V8"/>
    <mergeCell ref="V9:V10"/>
    <mergeCell ref="U7:U10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R7:R13 G7:H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2023-09-20T10:57:08Z</cp:lastPrinted>
  <dcterms:created xsi:type="dcterms:W3CDTF">2014-03-05T12:43:32Z</dcterms:created>
  <dcterms:modified xsi:type="dcterms:W3CDTF">2023-09-21T05:45:29Z</dcterms:modified>
</cp:coreProperties>
</file>