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technika'!$B$1:$V$19</definedName>
  </definedNames>
  <calcPr calcId="191029"/>
  <extLst/>
</workbook>
</file>

<file path=xl/sharedStrings.xml><?xml version="1.0" encoding="utf-8"?>
<sst xmlns="http://schemas.openxmlformats.org/spreadsheetml/2006/main" count="86" uniqueCount="62">
  <si>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</si>
  <si>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</si>
  <si>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</si>
  <si>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</si>
  <si>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</si>
  <si>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</si>
  <si>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</si>
  <si>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</si>
  <si>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</si>
  <si>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</si>
  <si>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</si>
  <si>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</si>
  <si>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>30230000-0 - Zařízení související s počítači</t>
  </si>
  <si>
    <t>30233152-1 - Zařízení pro čtení/vypalování DVD</t>
  </si>
  <si>
    <t>30234500-3 - Paměťová archivační média</t>
  </si>
  <si>
    <t xml:space="preserve">30237000-9 - Součásti, příslušenství a doplňky pro počítače </t>
  </si>
  <si>
    <t xml:space="preserve">30237200-1 - Počítačová příslušenství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</si>
  <si>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</si>
  <si>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</si>
  <si>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</si>
  <si>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</si>
  <si>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</si>
  <si>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</si>
  <si>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</si>
  <si>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</si>
  <si>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</si>
  <si>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</si>
  <si>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</si>
  <si>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</si>
  <si>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</si>
  <si>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</si>
  <si>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</si>
  <si>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</si>
  <si>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</si>
  <si>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</si>
  <si>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</si>
  <si>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FKATURU</t>
    </r>
    <r>
      <rPr>
        <b/>
        <sz val="11"/>
        <rFont val="Calibri"/>
        <family val="2"/>
        <scheme val="minor"/>
      </rPr>
      <t>: NÁZEV A ČÍSLO DOTAČNÍHO PROJEKTU</t>
    </r>
  </si>
  <si>
    <t>Samostatná faktura</t>
  </si>
  <si>
    <t xml:space="preserve">Příloha č. 2 Kupní smlouvy - technická specifikace
Výpočetní technika (III.) 103 - 2023 </t>
  </si>
  <si>
    <t>DVD Externí mechanika</t>
  </si>
  <si>
    <t>Externí disk SSD disk</t>
  </si>
  <si>
    <t>NE</t>
  </si>
  <si>
    <t xml:space="preserve"> METODIKA RYCHLÉ BEZKONTAKTNÍ A NEDESTRUKTIVNÍ DETEKCE ZPLODIN VÝSTŘELU,
VK01010037</t>
  </si>
  <si>
    <t>Ing. Vladislav Lang, Ph.D.,
Tel.: 725 519 955,
37763 4717</t>
  </si>
  <si>
    <t>Teslova 1200/11,
301 00 Plzeň,
Nové technologie – výzkumné centrum,
budova H - dveře TH 214</t>
  </si>
  <si>
    <t>Notebook min. 15,6" včetně myši</t>
  </si>
  <si>
    <r>
      <t xml:space="preserve">Výkon procesoru v Passmark CPU více než 13 600 bodů (platné ke dni 10.08.2023), minimálně 10 jader.
Operační paměť typu DDR4 minimálně 16 GB.
Grafická karta integrovaná.
SSD disk o kapacitě minimálně 1 TB.
Displej - úhlopříčka minimálně 15,6", typ IPS matný, rozlišení minimálně 1920 × 1080 bodů. 
CZ klávesnice, kovové víko a rám klávesnice.
Kapacita baterie minimálně 42 Wh.
Minimálně 4 USB porty, z toho minimálně 3x USB minimálně verze 3.2 Gen 1 , minimálně 1x USB-C 3.2 Gen 2.
Nutné další porty: HDMI, RJ-45.
Wifi:  minimálně 802.11 a/b/g/n/ac.
Hmotnost včetně baterky maximálně 1,8 kg.
</t>
    </r>
    <r>
      <rPr>
        <b/>
        <sz val="11"/>
        <color theme="1"/>
        <rFont val="Calibri"/>
        <family val="2"/>
        <scheme val="minor"/>
      </rPr>
      <t>Optická myš</t>
    </r>
    <r>
      <rPr>
        <sz val="11"/>
        <color theme="1"/>
        <rFont val="Calibri"/>
        <family val="2"/>
        <scheme val="minor"/>
      </rPr>
      <t xml:space="preserve"> 3tl./kolečko, bezdrátová, symetrická, volitelné DPI, maximální DPI minimálně 1800.
Originální operační systém Windows 64-bit (Windows 11 Home nebo vyšší) - OS Windows požadujeme z důvodu kompatibility s interními aplikacemi ZČU (Stag, Magion,...).
Existence ovladačů použitého HW ve Windows 11 a vyšší verze Windows.
Podpora prostřednictvím internetu musí umožňovat stahování ovladačů a manuálu z internetu adresně pro konkrétní zadaný typ (sériové číslo) zařízení.
</t>
    </r>
    <r>
      <rPr>
        <b/>
        <sz val="11"/>
        <color theme="1"/>
        <rFont val="Calibri"/>
        <family val="2"/>
        <scheme val="minor"/>
      </rPr>
      <t xml:space="preserve">Plná funkčnost s pol.č. 2 - dokovací stanice. </t>
    </r>
    <r>
      <rPr>
        <sz val="11"/>
        <color theme="1"/>
        <rFont val="Calibri"/>
        <family val="2"/>
        <scheme val="minor"/>
      </rPr>
      <t xml:space="preserve">
Záruka na zboží min. 36 měsíců.</t>
    </r>
  </si>
  <si>
    <t>Záruka na zbož min. 36 měsíců.</t>
  </si>
  <si>
    <t>Dokovací stanice kompatibilní s po.č. 1</t>
  </si>
  <si>
    <r>
      <rPr>
        <b/>
        <sz val="11"/>
        <color theme="1"/>
        <rFont val="Calibri"/>
        <family val="2"/>
        <scheme val="minor"/>
      </rPr>
      <t>Dokovací stanice kompatibilní s pol.č. 1 - notebook.</t>
    </r>
    <r>
      <rPr>
        <sz val="11"/>
        <color theme="1"/>
        <rFont val="Calibri"/>
        <family val="2"/>
        <scheme val="minor"/>
      </rPr>
      <t xml:space="preserve">
Připojení k zařízení skrze USB-C, minimálně porty: 1x HDMI, 4x USB-A 3.2 Gen 1 (USB 3.0), 1x USB-C 3.2 Gen 2 (3.1 gen. 2), 1x RJ-45,  2x DisplayPort (dokovací stanice musí umožňit připojit více monitorů současně). 
Napájecí adaptér. 
Záruka na zboží min. 24 měsíců.</t>
    </r>
  </si>
  <si>
    <t>DVD vypalovací mechanika, externí, rozhraní USB 2.0 typ-A/C, USB napájení, zápis na: DVD±R(DL), DVD±RW a CD-R/RW; 
rychlost zápisu/čtení/přepisu CD min. 24x/24x/16x, DVD min. 8x/8x/4x, podpora 12/8 cm disků, musí mít funkci dual layer a DVD-RAM.</t>
  </si>
  <si>
    <t>Externí SSD disk, kapacita minimálně 1 TB, rozhraní minimálně USB 3.2 Gen2, rychlost čtení/zápisu minimálně 1050/1000 MB/s, rozhraní disku USB-C, součástí musí být kabel USB-C na USB-A.</t>
  </si>
  <si>
    <t>Dokovací stanice</t>
  </si>
  <si>
    <t>Ing. Kateřina Dobrá,
Tel.: 727 841 192,
37763 1031</t>
  </si>
  <si>
    <t>Univerzitní 2732/8, 
301 00 Plzeň
Rektorát - Útvar prorektora pro vnější vztahy a komunikaci,
místnost UR 412</t>
  </si>
  <si>
    <r>
      <t xml:space="preserve">USB-C adaptér na více vstupů s porty: HDMI 4K, konektor VGA, USB 3.0, Power Delivery 100W.
Adaptér funguje se zařízeními vybavenými portem USB Type-C. 
Funguje na zařízeních s Apple Mac OS i Windows.
</t>
    </r>
    <r>
      <rPr>
        <b/>
        <sz val="11"/>
        <color theme="1"/>
        <rFont val="Calibri"/>
        <family val="2"/>
        <scheme val="minor"/>
      </rPr>
      <t>Kompatibilita zařízení minimálně s Dell XPS 13, 15.</t>
    </r>
    <r>
      <rPr>
        <sz val="11"/>
        <color theme="1"/>
        <rFont val="Calibri"/>
        <family val="2"/>
        <scheme val="minor"/>
      </rPr>
      <t xml:space="preserve">
Rozměry, hmotnost, délka kabelu, barva jsou nerozhodující.</t>
    </r>
  </si>
  <si>
    <t>Ing. Tomáš Řeřicha, Ph.D.,
Tel.: 737 488 958,
37763 4534</t>
  </si>
  <si>
    <t>Univerzitní 26, 
301 00 Plzeň,
Fakulta elektrotechnická - Katedra materiálů a technologií,
místnost EK 415</t>
  </si>
  <si>
    <t xml:space="preserve">Konektivita:
min. 3x HDMI,
min. 1x D-Sub (VGA),
min. 3x USB-A,
min. 2x USB-C, 1x USB-C napájecí,
min. 1x audio Jack 3.5 mm,
1x RJ-45.
Power Delivery 100W.
Externí napájení.
Podpora více monitorů, min. 2 v rozlišení 4K.
</t>
  </si>
  <si>
    <t>Konektivita:
min. 2x DisplayPort 1.4,
min. 1x HDMI 2.0,
min. 2x USB-C, 
min. 4x USB 3.0,
1x audio konektor - kombinovaný konektor sluchátek/mikrofonu,
1x RJ-45 (Gigabit LAN).
Power Delivery.
Externí napájení.
Podpora více monitorů, min. 2 v rozlišení 4K.</t>
  </si>
  <si>
    <r>
      <t>Konektivita:
min. 2x USB 3.0,
min. 2x USB 2.0,
min. 1x HDMI 2.0, 
1x VGA,
1x čtečka micro SD karet,
1x čtečka SD karet,
1x výstup pro sluchátka,
1x RJ-45 (Gigabit LAN).
Power Delivery</t>
    </r>
    <r>
      <rPr>
        <sz val="11"/>
        <color rgb="FFFF0000"/>
        <rFont val="Calibri"/>
        <family val="2"/>
        <scheme val="minor"/>
      </rPr>
      <t xml:space="preserve"> 90</t>
    </r>
    <r>
      <rPr>
        <sz val="11"/>
        <rFont val="Calibri"/>
        <family val="2"/>
        <scheme val="minor"/>
      </rPr>
      <t>W.</t>
    </r>
    <r>
      <rPr>
        <sz val="11"/>
        <color theme="1"/>
        <rFont val="Calibri"/>
        <family val="2"/>
        <scheme val="minor"/>
      </rPr>
      <t xml:space="preserve">
Externí napájení.</t>
    </r>
  </si>
  <si>
    <r>
      <t xml:space="preserve">Konektivita:
min. 2x USB 2.0,
min. 1x HDMI, 
min. 1x VGA. 
Power Delivery </t>
    </r>
    <r>
      <rPr>
        <sz val="11"/>
        <color rgb="FFFF0000"/>
        <rFont val="Calibri"/>
        <family val="2"/>
        <scheme val="minor"/>
      </rPr>
      <t>75</t>
    </r>
    <r>
      <rPr>
        <sz val="1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.
Externí napájení.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</si>
</sst>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/>
      <bottom/>
    </border>
    <border>
      <left style="medium"/>
      <right style="medium"/>
      <top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ck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left" vertical="center" wrapText="1" indent="1"/>
    </xf>
    <xf numFmtId="0" fontId="6" fillId="2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3" fontId="0" fillId="4" borderId="16" xfId="0" applyNumberForma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6" borderId="1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5" fillId="6" borderId="15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3" xfId="0" applyFont="1" applyFill="1" applyBorder="1" applyAlignment="1">
      <alignment horizontal="left" vertical="center" wrapText="1" inden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6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2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5"/>
  <sheetViews>
    <sheetView tabSelected="1" zoomScale="68" zoomScaleNormal="68" workbookViewId="0" topLeftCell="A1">
      <selection activeCell="H7" sqref="H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36.8515625" style="1" customWidth="1"/>
    <col min="7" max="7" width="28.57421875" style="4" customWidth="1"/>
    <col min="8" max="8" width="23.421875" style="4" customWidth="1"/>
    <col min="9" max="9" width="20.7109375" style="4" customWidth="1"/>
    <col min="10" max="10" width="15.421875" style="1" customWidth="1"/>
    <col min="11" max="11" width="44.28125" style="0" customWidth="1"/>
    <col min="12" max="12" width="32.00390625" style="0" customWidth="1"/>
    <col min="13" max="13" width="26.7109375" style="0" customWidth="1"/>
    <col min="14" max="14" width="30.140625" style="4" customWidth="1"/>
    <col min="15" max="15" width="27.00390625" style="4" customWidth="1"/>
    <col min="16" max="16" width="15.14062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4.8515625" style="5" customWidth="1"/>
  </cols>
  <sheetData>
    <row r="1" spans="2:22" ht="40.9" customHeight="1">
      <c r="B1" s="123" t="s">
        <v>38</v>
      </c>
      <c r="C1" s="124"/>
      <c r="D1" s="124"/>
      <c r="E1"/>
      <c r="G1" s="41"/>
      <c r="V1"/>
    </row>
    <row r="2" spans="3:22" ht="78" customHeight="1">
      <c r="C2"/>
      <c r="D2" s="9"/>
      <c r="E2" s="10"/>
      <c r="G2" s="127"/>
      <c r="H2" s="128"/>
      <c r="I2" s="128"/>
      <c r="J2" s="128"/>
      <c r="K2" s="128"/>
      <c r="L2" s="128"/>
      <c r="M2" s="128"/>
      <c r="N2" s="128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114"/>
      <c r="E3" s="114"/>
      <c r="F3" s="114"/>
      <c r="G3" s="128"/>
      <c r="H3" s="128"/>
      <c r="I3" s="128"/>
      <c r="J3" s="128"/>
      <c r="K3" s="128"/>
      <c r="L3" s="128"/>
      <c r="M3" s="128"/>
      <c r="N3" s="128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114"/>
      <c r="E4" s="114"/>
      <c r="F4" s="114"/>
      <c r="G4" s="114"/>
      <c r="H4" s="114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25" t="s">
        <v>2</v>
      </c>
      <c r="H5" s="126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17</v>
      </c>
      <c r="D6" s="32" t="s">
        <v>4</v>
      </c>
      <c r="E6" s="32" t="s">
        <v>18</v>
      </c>
      <c r="F6" s="32" t="s">
        <v>19</v>
      </c>
      <c r="G6" s="37" t="s">
        <v>28</v>
      </c>
      <c r="H6" s="38" t="s">
        <v>29</v>
      </c>
      <c r="I6" s="33" t="s">
        <v>20</v>
      </c>
      <c r="J6" s="32" t="s">
        <v>21</v>
      </c>
      <c r="K6" s="32" t="s">
        <v>36</v>
      </c>
      <c r="L6" s="34" t="s">
        <v>22</v>
      </c>
      <c r="M6" s="35" t="s">
        <v>23</v>
      </c>
      <c r="N6" s="34" t="s">
        <v>24</v>
      </c>
      <c r="O6" s="32" t="s">
        <v>33</v>
      </c>
      <c r="P6" s="34" t="s">
        <v>25</v>
      </c>
      <c r="Q6" s="32" t="s">
        <v>5</v>
      </c>
      <c r="R6" s="36" t="s">
        <v>6</v>
      </c>
      <c r="S6" s="113" t="s">
        <v>7</v>
      </c>
      <c r="T6" s="113" t="s">
        <v>8</v>
      </c>
      <c r="U6" s="34" t="s">
        <v>26</v>
      </c>
      <c r="V6" s="34" t="s">
        <v>27</v>
      </c>
    </row>
    <row r="7" spans="1:22" ht="305.25" customHeight="1" thickBot="1" thickTop="1">
      <c r="A7" s="20"/>
      <c r="B7" s="42">
        <v>1</v>
      </c>
      <c r="C7" s="43" t="s">
        <v>45</v>
      </c>
      <c r="D7" s="44">
        <v>1</v>
      </c>
      <c r="E7" s="45" t="s">
        <v>34</v>
      </c>
      <c r="F7" s="72" t="s">
        <v>46</v>
      </c>
      <c r="G7" s="170"/>
      <c r="H7" s="171"/>
      <c r="I7" s="129" t="s">
        <v>37</v>
      </c>
      <c r="J7" s="132" t="s">
        <v>35</v>
      </c>
      <c r="K7" s="129" t="s">
        <v>42</v>
      </c>
      <c r="L7" s="46" t="s">
        <v>47</v>
      </c>
      <c r="M7" s="135" t="s">
        <v>43</v>
      </c>
      <c r="N7" s="135" t="s">
        <v>44</v>
      </c>
      <c r="O7" s="138">
        <v>21</v>
      </c>
      <c r="P7" s="47">
        <f>D7*Q7</f>
        <v>18800</v>
      </c>
      <c r="Q7" s="48">
        <v>18800</v>
      </c>
      <c r="R7" s="172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120"/>
      <c r="V7" s="61" t="s">
        <v>11</v>
      </c>
    </row>
    <row r="8" spans="1:22" ht="116.25" customHeight="1" thickBot="1" thickTop="1">
      <c r="A8" s="20"/>
      <c r="B8" s="51">
        <v>2</v>
      </c>
      <c r="C8" s="52" t="s">
        <v>48</v>
      </c>
      <c r="D8" s="53">
        <v>1</v>
      </c>
      <c r="E8" s="54" t="s">
        <v>34</v>
      </c>
      <c r="F8" s="73" t="s">
        <v>49</v>
      </c>
      <c r="G8" s="170"/>
      <c r="H8" s="55" t="s">
        <v>41</v>
      </c>
      <c r="I8" s="130"/>
      <c r="J8" s="133"/>
      <c r="K8" s="130"/>
      <c r="L8" s="117"/>
      <c r="M8" s="136"/>
      <c r="N8" s="136"/>
      <c r="O8" s="139"/>
      <c r="P8" s="57">
        <f>D8*Q8</f>
        <v>3400</v>
      </c>
      <c r="Q8" s="58">
        <v>3400</v>
      </c>
      <c r="R8" s="172"/>
      <c r="S8" s="59">
        <f>D8*R8</f>
        <v>0</v>
      </c>
      <c r="T8" s="60" t="str">
        <f aca="true" t="shared" si="1" ref="T8:T11">IF(ISNUMBER(R8),IF(R8&gt;Q8,"NEVYHOVUJE","VYHOVUJE")," ")</f>
        <v xml:space="preserve"> </v>
      </c>
      <c r="U8" s="121"/>
      <c r="V8" s="56" t="s">
        <v>15</v>
      </c>
    </row>
    <row r="9" spans="1:22" ht="71.25" customHeight="1" thickBot="1" thickTop="1">
      <c r="A9" s="20"/>
      <c r="B9" s="51">
        <v>3</v>
      </c>
      <c r="C9" s="52" t="s">
        <v>39</v>
      </c>
      <c r="D9" s="53">
        <v>1</v>
      </c>
      <c r="E9" s="54" t="s">
        <v>34</v>
      </c>
      <c r="F9" s="73" t="s">
        <v>50</v>
      </c>
      <c r="G9" s="170"/>
      <c r="H9" s="55" t="s">
        <v>41</v>
      </c>
      <c r="I9" s="130"/>
      <c r="J9" s="133"/>
      <c r="K9" s="130"/>
      <c r="L9" s="118"/>
      <c r="M9" s="136"/>
      <c r="N9" s="136"/>
      <c r="O9" s="139"/>
      <c r="P9" s="57">
        <f>D9*Q9</f>
        <v>550</v>
      </c>
      <c r="Q9" s="58">
        <v>550</v>
      </c>
      <c r="R9" s="172"/>
      <c r="S9" s="59">
        <f>D9*R9</f>
        <v>0</v>
      </c>
      <c r="T9" s="60" t="str">
        <f t="shared" si="1"/>
        <v xml:space="preserve"> </v>
      </c>
      <c r="U9" s="121"/>
      <c r="V9" s="56" t="s">
        <v>13</v>
      </c>
    </row>
    <row r="10" spans="1:22" ht="71.25" customHeight="1" thickBot="1" thickTop="1">
      <c r="A10" s="20"/>
      <c r="B10" s="62">
        <v>4</v>
      </c>
      <c r="C10" s="63" t="s">
        <v>40</v>
      </c>
      <c r="D10" s="64">
        <v>1</v>
      </c>
      <c r="E10" s="65" t="s">
        <v>34</v>
      </c>
      <c r="F10" s="74" t="s">
        <v>51</v>
      </c>
      <c r="G10" s="170"/>
      <c r="H10" s="66" t="s">
        <v>41</v>
      </c>
      <c r="I10" s="131"/>
      <c r="J10" s="134"/>
      <c r="K10" s="131"/>
      <c r="L10" s="119"/>
      <c r="M10" s="137"/>
      <c r="N10" s="137"/>
      <c r="O10" s="140"/>
      <c r="P10" s="67">
        <f>D10*Q10</f>
        <v>1700</v>
      </c>
      <c r="Q10" s="68">
        <v>1700</v>
      </c>
      <c r="R10" s="172"/>
      <c r="S10" s="69">
        <f>D10*R10</f>
        <v>0</v>
      </c>
      <c r="T10" s="70" t="str">
        <f t="shared" si="1"/>
        <v xml:space="preserve"> </v>
      </c>
      <c r="U10" s="122"/>
      <c r="V10" s="71" t="s">
        <v>14</v>
      </c>
    </row>
    <row r="11" spans="1:22" ht="124.5" customHeight="1" thickBot="1" thickTop="1">
      <c r="A11" s="20"/>
      <c r="B11" s="84">
        <v>5</v>
      </c>
      <c r="C11" s="85" t="s">
        <v>52</v>
      </c>
      <c r="D11" s="86">
        <v>1</v>
      </c>
      <c r="E11" s="87" t="s">
        <v>34</v>
      </c>
      <c r="F11" s="88" t="s">
        <v>55</v>
      </c>
      <c r="G11" s="170"/>
      <c r="H11" s="89" t="s">
        <v>41</v>
      </c>
      <c r="I11" s="90" t="s">
        <v>37</v>
      </c>
      <c r="J11" s="111" t="s">
        <v>41</v>
      </c>
      <c r="K11" s="112"/>
      <c r="L11" s="106"/>
      <c r="M11" s="107" t="s">
        <v>53</v>
      </c>
      <c r="N11" s="107" t="s">
        <v>54</v>
      </c>
      <c r="O11" s="108">
        <v>14</v>
      </c>
      <c r="P11" s="91">
        <f>D11*Q11</f>
        <v>1500</v>
      </c>
      <c r="Q11" s="92">
        <v>1500</v>
      </c>
      <c r="R11" s="172"/>
      <c r="S11" s="93">
        <f>D11*R11</f>
        <v>0</v>
      </c>
      <c r="T11" s="94" t="str">
        <f t="shared" si="1"/>
        <v xml:space="preserve"> </v>
      </c>
      <c r="U11" s="110"/>
      <c r="V11" s="109" t="s">
        <v>12</v>
      </c>
    </row>
    <row r="12" spans="1:22" ht="165.75" customHeight="1" thickBot="1" thickTop="1">
      <c r="A12" s="20"/>
      <c r="B12" s="95">
        <v>6</v>
      </c>
      <c r="C12" s="96" t="s">
        <v>52</v>
      </c>
      <c r="D12" s="97">
        <v>5</v>
      </c>
      <c r="E12" s="98" t="s">
        <v>34</v>
      </c>
      <c r="F12" s="104" t="s">
        <v>58</v>
      </c>
      <c r="G12" s="170"/>
      <c r="H12" s="99" t="s">
        <v>41</v>
      </c>
      <c r="I12" s="150" t="s">
        <v>37</v>
      </c>
      <c r="J12" s="153" t="s">
        <v>41</v>
      </c>
      <c r="K12" s="155"/>
      <c r="L12" s="161"/>
      <c r="M12" s="158" t="s">
        <v>56</v>
      </c>
      <c r="N12" s="158" t="s">
        <v>57</v>
      </c>
      <c r="O12" s="163">
        <v>30</v>
      </c>
      <c r="P12" s="100">
        <f>D12*Q12</f>
        <v>12500</v>
      </c>
      <c r="Q12" s="101">
        <v>2500</v>
      </c>
      <c r="R12" s="172"/>
      <c r="S12" s="102">
        <f>D12*R12</f>
        <v>0</v>
      </c>
      <c r="T12" s="103" t="str">
        <f aca="true" t="shared" si="2" ref="T12:T15">IF(ISNUMBER(R12),IF(R12&gt;Q12,"NEVYHOVUJE","VYHOVUJE")," ")</f>
        <v xml:space="preserve"> </v>
      </c>
      <c r="U12" s="168"/>
      <c r="V12" s="165" t="s">
        <v>16</v>
      </c>
    </row>
    <row r="13" spans="1:22" ht="173.25" customHeight="1" thickBot="1" thickTop="1">
      <c r="A13" s="20"/>
      <c r="B13" s="51">
        <v>7</v>
      </c>
      <c r="C13" s="52" t="s">
        <v>52</v>
      </c>
      <c r="D13" s="53">
        <v>2</v>
      </c>
      <c r="E13" s="54" t="s">
        <v>34</v>
      </c>
      <c r="F13" s="105" t="s">
        <v>59</v>
      </c>
      <c r="G13" s="170"/>
      <c r="H13" s="55" t="s">
        <v>41</v>
      </c>
      <c r="I13" s="151"/>
      <c r="J13" s="133"/>
      <c r="K13" s="156"/>
      <c r="L13" s="118"/>
      <c r="M13" s="159"/>
      <c r="N13" s="159"/>
      <c r="O13" s="139"/>
      <c r="P13" s="57">
        <f>D13*Q13</f>
        <v>7600</v>
      </c>
      <c r="Q13" s="58">
        <v>3800</v>
      </c>
      <c r="R13" s="172"/>
      <c r="S13" s="59">
        <f>D13*R13</f>
        <v>0</v>
      </c>
      <c r="T13" s="60" t="str">
        <f t="shared" si="2"/>
        <v xml:space="preserve"> </v>
      </c>
      <c r="U13" s="121"/>
      <c r="V13" s="166"/>
    </row>
    <row r="14" spans="1:22" ht="198.75" customHeight="1" thickBot="1" thickTop="1">
      <c r="A14" s="20"/>
      <c r="B14" s="51">
        <v>8</v>
      </c>
      <c r="C14" s="52" t="s">
        <v>52</v>
      </c>
      <c r="D14" s="53">
        <v>2</v>
      </c>
      <c r="E14" s="54" t="s">
        <v>34</v>
      </c>
      <c r="F14" s="115" t="s">
        <v>60</v>
      </c>
      <c r="G14" s="170"/>
      <c r="H14" s="55" t="s">
        <v>41</v>
      </c>
      <c r="I14" s="151"/>
      <c r="J14" s="133"/>
      <c r="K14" s="156"/>
      <c r="L14" s="118"/>
      <c r="M14" s="159"/>
      <c r="N14" s="159"/>
      <c r="O14" s="139"/>
      <c r="P14" s="57">
        <f>D14*Q14</f>
        <v>3200</v>
      </c>
      <c r="Q14" s="58">
        <v>1600</v>
      </c>
      <c r="R14" s="172"/>
      <c r="S14" s="59">
        <f>D14*R14</f>
        <v>0</v>
      </c>
      <c r="T14" s="60" t="str">
        <f t="shared" si="2"/>
        <v xml:space="preserve"> </v>
      </c>
      <c r="U14" s="121"/>
      <c r="V14" s="166"/>
    </row>
    <row r="15" spans="1:22" ht="124.5" customHeight="1" thickBot="1" thickTop="1">
      <c r="A15" s="20"/>
      <c r="B15" s="75">
        <v>9</v>
      </c>
      <c r="C15" s="76" t="s">
        <v>52</v>
      </c>
      <c r="D15" s="77">
        <v>2</v>
      </c>
      <c r="E15" s="78" t="s">
        <v>34</v>
      </c>
      <c r="F15" s="116" t="s">
        <v>61</v>
      </c>
      <c r="G15" s="170"/>
      <c r="H15" s="79" t="s">
        <v>41</v>
      </c>
      <c r="I15" s="152"/>
      <c r="J15" s="154"/>
      <c r="K15" s="157"/>
      <c r="L15" s="162"/>
      <c r="M15" s="160"/>
      <c r="N15" s="160"/>
      <c r="O15" s="164"/>
      <c r="P15" s="80">
        <f>D15*Q15</f>
        <v>2600</v>
      </c>
      <c r="Q15" s="81">
        <v>1300</v>
      </c>
      <c r="R15" s="172"/>
      <c r="S15" s="82">
        <f>D15*R15</f>
        <v>0</v>
      </c>
      <c r="T15" s="83" t="str">
        <f t="shared" si="2"/>
        <v xml:space="preserve"> </v>
      </c>
      <c r="U15" s="169"/>
      <c r="V15" s="167"/>
    </row>
    <row r="16" spans="3:16" ht="17.45" customHeight="1" thickBot="1" thickTop="1">
      <c r="C16"/>
      <c r="D16"/>
      <c r="E16"/>
      <c r="F16"/>
      <c r="G16"/>
      <c r="H16"/>
      <c r="I16"/>
      <c r="J16"/>
      <c r="N16"/>
      <c r="O16"/>
      <c r="P16"/>
    </row>
    <row r="17" spans="2:22" ht="51.75" customHeight="1" thickBot="1" thickTop="1">
      <c r="B17" s="148" t="s">
        <v>32</v>
      </c>
      <c r="C17" s="148"/>
      <c r="D17" s="148"/>
      <c r="E17" s="148"/>
      <c r="F17" s="148"/>
      <c r="G17" s="148"/>
      <c r="H17" s="40"/>
      <c r="I17" s="40"/>
      <c r="J17" s="21"/>
      <c r="K17" s="21"/>
      <c r="L17" s="6"/>
      <c r="M17" s="6"/>
      <c r="N17" s="6"/>
      <c r="O17" s="22"/>
      <c r="P17" s="22"/>
      <c r="Q17" s="23" t="s">
        <v>9</v>
      </c>
      <c r="R17" s="145" t="s">
        <v>10</v>
      </c>
      <c r="S17" s="146"/>
      <c r="T17" s="147"/>
      <c r="U17" s="24"/>
      <c r="V17" s="25"/>
    </row>
    <row r="18" spans="2:20" ht="50.45" customHeight="1" thickBot="1" thickTop="1">
      <c r="B18" s="149" t="s">
        <v>30</v>
      </c>
      <c r="C18" s="149"/>
      <c r="D18" s="149"/>
      <c r="E18" s="149"/>
      <c r="F18" s="149"/>
      <c r="G18" s="149"/>
      <c r="H18" s="149"/>
      <c r="I18" s="26"/>
      <c r="L18" s="9"/>
      <c r="M18" s="9"/>
      <c r="N18" s="9"/>
      <c r="O18" s="27"/>
      <c r="P18" s="27"/>
      <c r="Q18" s="28">
        <f>SUM(P7:P15)</f>
        <v>51850</v>
      </c>
      <c r="R18" s="142">
        <f>SUM(S7:S15)</f>
        <v>0</v>
      </c>
      <c r="S18" s="143"/>
      <c r="T18" s="144"/>
    </row>
    <row r="19" spans="2:19" ht="15.75" thickTop="1">
      <c r="B19" s="141" t="s">
        <v>31</v>
      </c>
      <c r="C19" s="141"/>
      <c r="D19" s="141"/>
      <c r="E19" s="141"/>
      <c r="F19" s="141"/>
      <c r="G19" s="141"/>
      <c r="H19" s="114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2:19" ht="15">
      <c r="B20" s="39"/>
      <c r="C20" s="39"/>
      <c r="D20" s="39"/>
      <c r="E20" s="39"/>
      <c r="F20" s="39"/>
      <c r="G20" s="114"/>
      <c r="H20" s="114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2:19" ht="15">
      <c r="B21" s="39"/>
      <c r="C21" s="39"/>
      <c r="D21" s="39"/>
      <c r="E21" s="39"/>
      <c r="F21" s="39"/>
      <c r="G21" s="114"/>
      <c r="H21" s="114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2:19" ht="15">
      <c r="B22" s="39"/>
      <c r="C22" s="39"/>
      <c r="D22" s="39"/>
      <c r="E22" s="39"/>
      <c r="F22" s="39"/>
      <c r="G22" s="114"/>
      <c r="H22" s="114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114"/>
      <c r="H23" s="114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8:19" ht="19.9" customHeight="1">
      <c r="H24" s="30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114"/>
      <c r="H25" s="114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114"/>
      <c r="H26" s="114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114"/>
      <c r="H27" s="114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114"/>
      <c r="H28" s="114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114"/>
      <c r="H29" s="114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114"/>
      <c r="H30" s="114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114"/>
      <c r="H31" s="114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114"/>
      <c r="H32" s="114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114"/>
      <c r="H33" s="114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114"/>
      <c r="H34" s="114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114"/>
      <c r="H35" s="114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114"/>
      <c r="H36" s="114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114"/>
      <c r="H37" s="114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114"/>
      <c r="H38" s="114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114"/>
      <c r="H39" s="114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114"/>
      <c r="H40" s="114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114"/>
      <c r="H41" s="114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114"/>
      <c r="H42" s="114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114"/>
      <c r="H43" s="114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114"/>
      <c r="H44" s="114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114"/>
      <c r="H45" s="114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114"/>
      <c r="H46" s="114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114"/>
      <c r="H47" s="114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114"/>
      <c r="H48" s="114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114"/>
      <c r="H49" s="114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114"/>
      <c r="H50" s="114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114"/>
      <c r="H51" s="114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114"/>
      <c r="H52" s="114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114"/>
      <c r="H53" s="114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114"/>
      <c r="H54" s="114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114"/>
      <c r="H55" s="114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114"/>
      <c r="H56" s="114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114"/>
      <c r="H57" s="114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114"/>
      <c r="H58" s="114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114"/>
      <c r="H59" s="114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114"/>
      <c r="H60" s="114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114"/>
      <c r="H61" s="114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114"/>
      <c r="H62" s="114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114"/>
      <c r="H63" s="114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114"/>
      <c r="H64" s="114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114"/>
      <c r="H65" s="114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114"/>
      <c r="H66" s="114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114"/>
      <c r="H67" s="114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114"/>
      <c r="H68" s="114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114"/>
      <c r="H69" s="114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114"/>
      <c r="H70" s="114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114"/>
      <c r="H71" s="114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114"/>
      <c r="H72" s="114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114"/>
      <c r="H73" s="114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114"/>
      <c r="H74" s="114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114"/>
      <c r="H75" s="114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114"/>
      <c r="H76" s="114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114"/>
      <c r="H77" s="114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114"/>
      <c r="H78" s="114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114"/>
      <c r="H79" s="114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114"/>
      <c r="H80" s="114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114"/>
      <c r="H81" s="114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114"/>
      <c r="H82" s="114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114"/>
      <c r="H83" s="114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114"/>
      <c r="H84" s="114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114"/>
      <c r="H85" s="114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114"/>
      <c r="H86" s="114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114"/>
      <c r="H87" s="114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114"/>
      <c r="H88" s="114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114"/>
      <c r="H89" s="114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114"/>
      <c r="H90" s="114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114"/>
      <c r="H91" s="114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114"/>
      <c r="H92" s="114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114"/>
      <c r="H93" s="114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114"/>
      <c r="H94" s="114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114"/>
      <c r="H95" s="114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114"/>
      <c r="H96" s="114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114"/>
      <c r="H97" s="114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114"/>
      <c r="H98" s="114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114"/>
      <c r="H99" s="114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14"/>
      <c r="H100" s="114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114"/>
      <c r="H101" s="114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114"/>
      <c r="H102" s="114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114"/>
      <c r="H103" s="114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6" ht="19.9" customHeight="1">
      <c r="C104" s="21"/>
      <c r="D104" s="29"/>
      <c r="E104" s="21"/>
      <c r="F104" s="21"/>
      <c r="G104" s="114"/>
      <c r="H104" s="114"/>
      <c r="I104" s="11"/>
      <c r="J104" s="11"/>
      <c r="K104" s="11"/>
      <c r="L104" s="11"/>
      <c r="M104" s="11"/>
      <c r="N104" s="5"/>
      <c r="O104" s="5"/>
      <c r="P104" s="5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</sheetData>
  <sheetProtection algorithmName="SHA-512" hashValue="4gA91vthEGYeE099DRsuQ+t5uDufEGlcofFwkD2wo/bfnQAeMf9ptNvwfRYZOd0LKQ36lLG4cv4VqemAe+WeoQ==" saltValue="MBsKQnV+2GjBTgGA8k9R2A==" spinCount="100000" sheet="1" objects="1" scenarios="1"/>
  <mergeCells count="25">
    <mergeCell ref="L12:L15"/>
    <mergeCell ref="N12:N15"/>
    <mergeCell ref="O12:O15"/>
    <mergeCell ref="V12:V15"/>
    <mergeCell ref="U12:U15"/>
    <mergeCell ref="I12:I15"/>
    <mergeCell ref="J12:J15"/>
    <mergeCell ref="K12:K15"/>
    <mergeCell ref="M12:M15"/>
    <mergeCell ref="B19:G19"/>
    <mergeCell ref="R18:T18"/>
    <mergeCell ref="R17:T17"/>
    <mergeCell ref="B17:G17"/>
    <mergeCell ref="B18:H18"/>
    <mergeCell ref="L8:L10"/>
    <mergeCell ref="U7:U10"/>
    <mergeCell ref="B1:D1"/>
    <mergeCell ref="G5:H5"/>
    <mergeCell ref="G2:N3"/>
    <mergeCell ref="I7:I10"/>
    <mergeCell ref="J7:J10"/>
    <mergeCell ref="K7:K10"/>
    <mergeCell ref="M7:M10"/>
    <mergeCell ref="N7:N10"/>
    <mergeCell ref="O7:O10"/>
  </mergeCells>
  <conditionalFormatting sqref="B7:B15 D7:D15">
    <cfRule type="containsBlanks" priority="96" dxfId="7">
      <formula>LEN(TRIM(B7))=0</formula>
    </cfRule>
  </conditionalFormatting>
  <conditionalFormatting sqref="B7:B15">
    <cfRule type="cellIs" priority="93" dxfId="6" operator="greaterThanOrEqual">
      <formula>1</formula>
    </cfRule>
  </conditionalFormatting>
  <conditionalFormatting sqref="R7:R15 G7:H15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5">
    <cfRule type="notContainsBlanks" priority="69" dxfId="2">
      <formula>LEN(TRIM(G7))&gt;0</formula>
    </cfRule>
  </conditionalFormatting>
  <conditionalFormatting sqref="T7:T15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15">
      <formula1>"ks,bal,sada,m,"</formula1>
    </dataValidation>
    <dataValidation type="list" allowBlank="1" showInputMessage="1" showErrorMessage="1" sqref="J7 J11:J12">
      <formula1>"ANO,NE"</formula1>
    </dataValidation>
    <dataValidation type="list" allowBlank="1" showInputMessage="1" showErrorMessage="1" sqref="V7:V12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2023-08-28T09:38:55Z</cp:lastPrinted>
  <dcterms:created xsi:type="dcterms:W3CDTF">2014-03-05T12:43:32Z</dcterms:created>
  <dcterms:modified xsi:type="dcterms:W3CDTF">2023-09-07T05:21:00Z</dcterms:modified>
  <cp:category/>
  <cp:version/>
  <cp:contentType/>
  <cp:contentStatus/>
  <cp:revision>3</cp:revision>
</cp:coreProperties>
</file>