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267 - 02.08. - ZCU - Výpočetní technika (III.) 084 - 2023 přísluško paměti apod\"/>
    </mc:Choice>
  </mc:AlternateContent>
  <xr:revisionPtr revIDLastSave="0" documentId="13_ncr:1_{5C35F0E0-6D9D-4EE1-8653-607D9025B9DC}" xr6:coauthVersionLast="47" xr6:coauthVersionMax="47" xr10:uidLastSave="{00000000-0000-0000-0000-000000000000}"/>
  <bookViews>
    <workbookView xWindow="25695" yWindow="0" windowWidth="26010" windowHeight="20985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</workbook>
</file>

<file path=xl/calcChain.xml><?xml version="1.0" encoding="utf-8"?>
<calcChain xmlns="http://schemas.openxmlformats.org/spreadsheetml/2006/main">
  <c r="S8" i="1" l="1"/>
  <c r="T12" i="1"/>
  <c r="S14" i="1"/>
  <c r="P8" i="1"/>
  <c r="P9" i="1"/>
  <c r="P10" i="1"/>
  <c r="P11" i="1"/>
  <c r="P12" i="1"/>
  <c r="P13" i="1"/>
  <c r="P14" i="1"/>
  <c r="S9" i="1"/>
  <c r="T9" i="1"/>
  <c r="S10" i="1"/>
  <c r="T10" i="1"/>
  <c r="S11" i="1"/>
  <c r="T11" i="1"/>
  <c r="S12" i="1"/>
  <c r="S13" i="1"/>
  <c r="T13" i="1"/>
  <c r="P15" i="1"/>
  <c r="S15" i="1"/>
  <c r="T15" i="1"/>
  <c r="T8" i="1" l="1"/>
  <c r="T14" i="1"/>
  <c r="T7" i="1"/>
  <c r="P7" i="1"/>
  <c r="Q18" i="1" s="1"/>
  <c r="S7" i="1" l="1"/>
  <c r="R18" i="1" s="1"/>
</calcChain>
</file>

<file path=xl/sharedStrings.xml><?xml version="1.0" encoding="utf-8"?>
<sst xmlns="http://schemas.openxmlformats.org/spreadsheetml/2006/main" count="87" uniqueCount="64">
  <si>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</si>
  <si>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</si>
  <si>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</si>
  <si>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</si>
  <si>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</si>
  <si>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</si>
  <si>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</si>
  <si>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</si>
  <si>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</si>
  <si>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</si>
  <si>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</si>
  <si>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</si>
  <si>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</si>
  <si>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</si>
  <si>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</si>
  <si>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</si>
  <si>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</si>
  <si>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</si>
  <si>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</si>
  <si>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</si>
  <si>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</si>
  <si>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</si>
  <si>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</si>
  <si>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</si>
  <si>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</si>
  <si>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</si>
  <si>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</si>
  <si>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</si>
  <si>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</si>
  <si>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</si>
  <si>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</si>
  <si>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 xml:space="preserve">Příloha č. 2 Kupní smlouvy - technická specifikace
Výpočetní technika (III.) 084 - 2023 </t>
  </si>
  <si>
    <t>Filip Bušek, 
Tel.: 37763 5219,
735 715 934</t>
  </si>
  <si>
    <t>Univerzitní 22, 
301 00 Plzeň, 
Ústav jazykové přípravy,
místnost UU 306</t>
  </si>
  <si>
    <t>Replikátor portů - připojení pomocí USB-C.
Další konektory min.:
2x DisplayPort (podporující DP++),
1x HDMI,
1x USB-C pouze data, 
1x USB-C,
2x USB-A 3.2 Gen 1, 
2x USB-A 2.0, 
1x RJ-45,
power delivery 100 W. 
Podpora připojení až tří monitorů při rozlišení 4K, 30 Hz. 
Materiál těla kov. 
Gigabitový Ethernet RJ-45 poskytující spolehlivé, robustní a vysokorychlostní internetové připojení s podporou 10/100/1000 Mbps rychlostí.</t>
  </si>
  <si>
    <t>USB-C hub s RJ45 + 2x display port</t>
  </si>
  <si>
    <t>USB-C hub s RJ45</t>
  </si>
  <si>
    <t>Replikátor portů - připojení pomocí USB-C.
Další konektory min.:
3x USB-A 3.2 Gen 1, 
1x USB-C,
1x HDMI,
1 ks SD,
1 ks MicroSD,
1 ks RJ-45,
power delivery 100 W. 
Rychlost přenosu alespoň 5 Gb/ps. 
Délka kabelu 10 - 20 cm. 
Kovové tělo. 
Podpora 4K na HDMI.</t>
  </si>
  <si>
    <t>Napájecí adaptér pro notebook</t>
  </si>
  <si>
    <r>
      <rPr>
        <b/>
        <sz val="11"/>
        <color theme="1"/>
        <rFont val="Calibri"/>
        <family val="2"/>
        <charset val="238"/>
        <scheme val="minor"/>
      </rPr>
      <t xml:space="preserve">Napájecí adaptér kompatabilní s HP Probook 455 G7.
</t>
    </r>
    <r>
      <rPr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>říkon 65W, adaptér musí být dodaný s vidlicí pro českou zásuvku, konektor 4,5 mm, hmotnost do 380 g.</t>
    </r>
  </si>
  <si>
    <t>Bezdrátová klávesnice s podsvícením kláves</t>
  </si>
  <si>
    <t>Externí 2,5" pevný disk s podporou standardu USB 3.0</t>
  </si>
  <si>
    <t>SSD disk 500GB</t>
  </si>
  <si>
    <t>SDXC karta 512 GB</t>
  </si>
  <si>
    <t>doc. Ing. Libor Váša, Ph.D.,
Tel.: 37763 2424</t>
  </si>
  <si>
    <t>Technická 8,
301 00 Plzeň,
Fakulta aplikovaných věd - Katedra informatiky a výpočetní techniky,
místnost UN 304</t>
  </si>
  <si>
    <t>Pokud financováno z projektových prostředků, pak ŘEŠITEL uvede: NÁZEV A ČÍSLO DOTAČNÍHO PROJEKTU</t>
  </si>
  <si>
    <t>Nabíjení USB-C kabelem, integrovaná baterie, připojení přes bluetooth a USB, české rozložení kláves, plná sada kláves (vč. numerické části), kovová konstrukce.</t>
  </si>
  <si>
    <t>Kapacita alespoň 2000 GB, plotny alespoň 5400 ot/min, hmotnost max. 250 g, cache alespoň 8MB.</t>
  </si>
  <si>
    <t>Powerbanka 20Ah</t>
  </si>
  <si>
    <t>Podpora Fast Charge, USB-C, micro-USB, 2x USB-A, výstupní výkon min. 18W.</t>
  </si>
  <si>
    <t>512MB cache, technologie TLC, rozhraní SATA III, maximální rychlost sekvenčního čtení 560 Mb/s nebo více, rychlost sekvenčního zápisu 530 Mb/s nebo více.</t>
  </si>
  <si>
    <t>Třída rychlosti (Class) UHS-I/U3, maximální rychlost čtení 100 MB/s nebo více, maximální rychlost zápisu 30 MB/s nebo více, adaptér v balení.</t>
  </si>
  <si>
    <t>Kabel USB-A USB-C</t>
  </si>
  <si>
    <t>Propojovací kabel USB-C na USB 3.1 A, délka 1 m.</t>
  </si>
  <si>
    <t>I-TEC USB-C Metal Nano 3x Display Docking Station + Power Delivery 100W (C31NANODOCKPROPD), záruka 24 měsíců</t>
  </si>
  <si>
    <t>I-TEC USB-C Metal Nano Docking Station 4K HDMI LAN + Power Delivery 100 W (C31NANODOCKLANPD), záruka 24 měsíců</t>
  </si>
  <si>
    <t>AVACOM napájecí adaptér HP 19V 3,5A 65W konektor 4,5mm x 3,0mm (ADAC-HP1-A65W), záruka 24 měsíců</t>
  </si>
  <si>
    <t>Logitech MX Keys S Graphite - CZ/SK (920-011590), záruka 36 měsíců</t>
  </si>
  <si>
    <t>VERBATIM HDD 2.5" 2TB Store 'n' Go USB 3.0, Black (53177), záruka 24 měsíců</t>
  </si>
  <si>
    <t>ADATA P20000QCD Power Bank 20000mAh cerná (AP20000QCD-DGT-CBK), záruka 24 měsíců</t>
  </si>
  <si>
    <t>SAMSUNG 500GB 870 EVO (MZ-77E500B/EU), záruka 24 měsíců</t>
  </si>
  <si>
    <t>Kingston MicroSDXC 512GB Canvas Select Plus + SD adaptér (SDCS2/512GB), záruka 24 měsíců</t>
  </si>
  <si>
    <t>PREMIUMCORD kabel USB 3.1, A-C, M/M, propojovací, 1m, černý (ku31ca1bk),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</si>
</sst>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24" fillId="4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4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6" borderId="21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D7" zoomScaleNormal="100" workbookViewId="0">
      <selection activeCell="F12" sqref="F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03" style="1" bestFit="1" customWidth="1"/>
    <col min="7" max="7" width="23.140625" style="4" bestFit="1" customWidth="1"/>
    <col min="8" max="8" width="20.85546875" style="4" bestFit="1" customWidth="1"/>
    <col min="9" max="9" width="19.42578125" style="4" customWidth="1"/>
    <col min="10" max="10" width="14" style="1" bestFit="1" customWidth="1"/>
    <col min="11" max="11" width="27.28515625" hidden="1" customWidth="1"/>
    <col min="12" max="12" width="23.7109375" bestFit="1" customWidth="1"/>
    <col min="13" max="13" width="26.140625" customWidth="1"/>
    <col min="14" max="14" width="31.28515625" style="4" customWidth="1"/>
    <col min="15" max="15" width="26" style="4" bestFit="1" customWidth="1"/>
    <col min="16" max="16" width="17.7109375" style="4" hidden="1" customWidth="1"/>
    <col min="17" max="17" width="21.140625" bestFit="1" customWidth="1"/>
    <col min="18" max="18" width="24.42578125" customWidth="1"/>
    <col min="19" max="19" width="20.140625" customWidth="1"/>
    <col min="20" max="20" width="20.28515625" customWidth="1"/>
    <col min="21" max="21" width="11.5703125" hidden="1" customWidth="1"/>
    <col min="22" max="22" width="31" style="5" customWidth="1"/>
  </cols>
  <sheetData>
    <row r="1" spans="1:22" ht="40.9" customHeight="1" x14ac:dyDescent="0.25">
      <c r="B1" s="136" t="s">
        <v>31</v>
      </c>
      <c r="C1" s="137"/>
      <c r="D1" s="137"/>
      <c r="E1"/>
      <c r="G1" s="41"/>
      <c r="V1"/>
    </row>
    <row r="2" spans="1:22" ht="18.75" customHeight="1" x14ac:dyDescent="0.25">
      <c r="C2"/>
      <c r="D2" s="9"/>
      <c r="E2" s="10"/>
      <c r="G2" s="140"/>
      <c r="H2" s="141"/>
      <c r="I2" s="141"/>
      <c r="J2" s="141"/>
      <c r="K2" s="141"/>
      <c r="L2" s="141"/>
      <c r="M2" s="141"/>
      <c r="N2" s="14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03"/>
      <c r="E3" s="103"/>
      <c r="F3" s="103"/>
      <c r="G3" s="141"/>
      <c r="H3" s="141"/>
      <c r="I3" s="141"/>
      <c r="J3" s="141"/>
      <c r="K3" s="141"/>
      <c r="L3" s="141"/>
      <c r="M3" s="141"/>
      <c r="N3" s="14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3"/>
      <c r="E4" s="103"/>
      <c r="F4" s="103"/>
      <c r="G4" s="103"/>
      <c r="H4" s="10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8" t="s">
        <v>2</v>
      </c>
      <c r="H5" s="13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46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102" t="s">
        <v>7</v>
      </c>
      <c r="T6" s="102" t="s">
        <v>8</v>
      </c>
      <c r="U6" s="34" t="s">
        <v>21</v>
      </c>
      <c r="V6" s="34" t="s">
        <v>22</v>
      </c>
    </row>
    <row r="7" spans="1:22" ht="250.5" customHeight="1" thickTop="1" thickBot="1" x14ac:dyDescent="0.3">
      <c r="A7" s="20"/>
      <c r="B7" s="42">
        <v>1</v>
      </c>
      <c r="C7" s="43" t="s">
        <v>35</v>
      </c>
      <c r="D7" s="44">
        <v>1</v>
      </c>
      <c r="E7" s="45" t="s">
        <v>28</v>
      </c>
      <c r="F7" s="75" t="s">
        <v>34</v>
      </c>
      <c r="G7" s="104" t="s">
        <v>55</v>
      </c>
      <c r="H7" s="46" t="s">
        <v>30</v>
      </c>
      <c r="I7" s="109" t="s">
        <v>29</v>
      </c>
      <c r="J7" s="109" t="s">
        <v>30</v>
      </c>
      <c r="K7" s="47"/>
      <c r="L7" s="112"/>
      <c r="M7" s="115" t="s">
        <v>32</v>
      </c>
      <c r="N7" s="118" t="s">
        <v>33</v>
      </c>
      <c r="O7" s="106">
        <v>14</v>
      </c>
      <c r="P7" s="48">
        <f t="shared" ref="P7:P15" si="0">D7*Q7</f>
        <v>1800</v>
      </c>
      <c r="Q7" s="49">
        <v>1800</v>
      </c>
      <c r="R7" s="105">
        <v>1745</v>
      </c>
      <c r="S7" s="50">
        <f t="shared" ref="S7:S15" si="1">D7*R7</f>
        <v>1745</v>
      </c>
      <c r="T7" s="51" t="str">
        <f t="shared" ref="T7" si="2">IF(ISNUMBER(R7), IF(R7&gt;Q7,"NEVYHOVUJE","VYHOVUJE")," ")</f>
        <v>VYHOVUJE</v>
      </c>
      <c r="U7" s="52"/>
      <c r="V7" s="53" t="s">
        <v>11</v>
      </c>
    </row>
    <row r="8" spans="1:22" ht="221.25" customHeight="1" thickTop="1" thickBot="1" x14ac:dyDescent="0.3">
      <c r="A8" s="20"/>
      <c r="B8" s="54">
        <v>2</v>
      </c>
      <c r="C8" s="55" t="s">
        <v>36</v>
      </c>
      <c r="D8" s="56">
        <v>1</v>
      </c>
      <c r="E8" s="57" t="s">
        <v>28</v>
      </c>
      <c r="F8" s="76" t="s">
        <v>37</v>
      </c>
      <c r="G8" s="104" t="s">
        <v>56</v>
      </c>
      <c r="H8" s="58" t="s">
        <v>30</v>
      </c>
      <c r="I8" s="110"/>
      <c r="J8" s="110"/>
      <c r="K8" s="59"/>
      <c r="L8" s="113"/>
      <c r="M8" s="116"/>
      <c r="N8" s="119"/>
      <c r="O8" s="107"/>
      <c r="P8" s="60">
        <f t="shared" si="0"/>
        <v>1200</v>
      </c>
      <c r="Q8" s="61">
        <v>1200</v>
      </c>
      <c r="R8" s="105">
        <v>1180</v>
      </c>
      <c r="S8" s="62">
        <f t="shared" si="1"/>
        <v>1180</v>
      </c>
      <c r="T8" s="63" t="str">
        <f t="shared" ref="T8:T14" si="3">IF(ISNUMBER(R8), IF(R8&gt;Q8,"NEVYHOVUJE","VYHOVUJE")," ")</f>
        <v>VYHOVUJE</v>
      </c>
      <c r="U8" s="64"/>
      <c r="V8" s="65" t="s">
        <v>11</v>
      </c>
    </row>
    <row r="9" spans="1:22" ht="81.75" customHeight="1" thickTop="1" thickBot="1" x14ac:dyDescent="0.3">
      <c r="A9" s="20"/>
      <c r="B9" s="78">
        <v>3</v>
      </c>
      <c r="C9" s="79" t="s">
        <v>38</v>
      </c>
      <c r="D9" s="80">
        <v>4</v>
      </c>
      <c r="E9" s="81" t="s">
        <v>28</v>
      </c>
      <c r="F9" s="82" t="s">
        <v>39</v>
      </c>
      <c r="G9" s="104" t="s">
        <v>57</v>
      </c>
      <c r="H9" s="83" t="s">
        <v>30</v>
      </c>
      <c r="I9" s="111"/>
      <c r="J9" s="111"/>
      <c r="K9" s="84"/>
      <c r="L9" s="114"/>
      <c r="M9" s="117"/>
      <c r="N9" s="120"/>
      <c r="O9" s="108"/>
      <c r="P9" s="85">
        <f t="shared" si="0"/>
        <v>2200</v>
      </c>
      <c r="Q9" s="86">
        <v>550</v>
      </c>
      <c r="R9" s="105">
        <v>482</v>
      </c>
      <c r="S9" s="87">
        <f t="shared" si="1"/>
        <v>1928</v>
      </c>
      <c r="T9" s="88" t="str">
        <f t="shared" si="3"/>
        <v>VYHOVUJE</v>
      </c>
      <c r="U9" s="89"/>
      <c r="V9" s="90" t="s">
        <v>11</v>
      </c>
    </row>
    <row r="10" spans="1:22" ht="45" customHeight="1" thickTop="1" thickBot="1" x14ac:dyDescent="0.3">
      <c r="A10" s="20"/>
      <c r="B10" s="91">
        <v>4</v>
      </c>
      <c r="C10" s="92" t="s">
        <v>40</v>
      </c>
      <c r="D10" s="93">
        <v>1</v>
      </c>
      <c r="E10" s="94" t="s">
        <v>28</v>
      </c>
      <c r="F10" s="100" t="s">
        <v>47</v>
      </c>
      <c r="G10" s="104" t="s">
        <v>58</v>
      </c>
      <c r="H10" s="95" t="s">
        <v>30</v>
      </c>
      <c r="I10" s="142" t="s">
        <v>29</v>
      </c>
      <c r="J10" s="148" t="s">
        <v>30</v>
      </c>
      <c r="K10" s="151"/>
      <c r="L10" s="154"/>
      <c r="M10" s="145" t="s">
        <v>44</v>
      </c>
      <c r="N10" s="145" t="s">
        <v>45</v>
      </c>
      <c r="O10" s="156">
        <v>14</v>
      </c>
      <c r="P10" s="96">
        <f t="shared" si="0"/>
        <v>2000</v>
      </c>
      <c r="Q10" s="97">
        <v>2000</v>
      </c>
      <c r="R10" s="105">
        <v>2000</v>
      </c>
      <c r="S10" s="98">
        <f t="shared" si="1"/>
        <v>2000</v>
      </c>
      <c r="T10" s="99" t="str">
        <f t="shared" si="3"/>
        <v>VYHOVUJE</v>
      </c>
      <c r="U10" s="130"/>
      <c r="V10" s="133" t="s">
        <v>11</v>
      </c>
    </row>
    <row r="11" spans="1:22" ht="45" customHeight="1" thickTop="1" thickBot="1" x14ac:dyDescent="0.3">
      <c r="A11" s="20"/>
      <c r="B11" s="54">
        <v>5</v>
      </c>
      <c r="C11" s="55" t="s">
        <v>41</v>
      </c>
      <c r="D11" s="56">
        <v>1</v>
      </c>
      <c r="E11" s="57" t="s">
        <v>28</v>
      </c>
      <c r="F11" s="77" t="s">
        <v>48</v>
      </c>
      <c r="G11" s="104" t="s">
        <v>59</v>
      </c>
      <c r="H11" s="58" t="s">
        <v>30</v>
      </c>
      <c r="I11" s="143"/>
      <c r="J11" s="149"/>
      <c r="K11" s="152"/>
      <c r="L11" s="113"/>
      <c r="M11" s="146"/>
      <c r="N11" s="146"/>
      <c r="O11" s="107"/>
      <c r="P11" s="60">
        <f t="shared" si="0"/>
        <v>1500</v>
      </c>
      <c r="Q11" s="61">
        <v>1500</v>
      </c>
      <c r="R11" s="105">
        <v>1476</v>
      </c>
      <c r="S11" s="62">
        <f t="shared" si="1"/>
        <v>1476</v>
      </c>
      <c r="T11" s="63" t="str">
        <f t="shared" si="3"/>
        <v>VYHOVUJE</v>
      </c>
      <c r="U11" s="131"/>
      <c r="V11" s="134"/>
    </row>
    <row r="12" spans="1:22" ht="45" customHeight="1" thickTop="1" thickBot="1" x14ac:dyDescent="0.3">
      <c r="A12" s="20"/>
      <c r="B12" s="54">
        <v>6</v>
      </c>
      <c r="C12" s="55" t="s">
        <v>49</v>
      </c>
      <c r="D12" s="56">
        <v>1</v>
      </c>
      <c r="E12" s="57" t="s">
        <v>28</v>
      </c>
      <c r="F12" s="77" t="s">
        <v>50</v>
      </c>
      <c r="G12" s="104" t="s">
        <v>60</v>
      </c>
      <c r="H12" s="58" t="s">
        <v>30</v>
      </c>
      <c r="I12" s="143"/>
      <c r="J12" s="149"/>
      <c r="K12" s="152"/>
      <c r="L12" s="113"/>
      <c r="M12" s="146"/>
      <c r="N12" s="146"/>
      <c r="O12" s="107"/>
      <c r="P12" s="60">
        <f t="shared" si="0"/>
        <v>500</v>
      </c>
      <c r="Q12" s="61">
        <v>500</v>
      </c>
      <c r="R12" s="105">
        <v>427</v>
      </c>
      <c r="S12" s="62">
        <f t="shared" si="1"/>
        <v>427</v>
      </c>
      <c r="T12" s="63" t="str">
        <f t="shared" si="3"/>
        <v>VYHOVUJE</v>
      </c>
      <c r="U12" s="131"/>
      <c r="V12" s="134"/>
    </row>
    <row r="13" spans="1:22" ht="45" customHeight="1" thickTop="1" thickBot="1" x14ac:dyDescent="0.3">
      <c r="A13" s="20"/>
      <c r="B13" s="54">
        <v>7</v>
      </c>
      <c r="C13" s="55" t="s">
        <v>42</v>
      </c>
      <c r="D13" s="56">
        <v>2</v>
      </c>
      <c r="E13" s="57" t="s">
        <v>28</v>
      </c>
      <c r="F13" s="77" t="s">
        <v>51</v>
      </c>
      <c r="G13" s="104" t="s">
        <v>61</v>
      </c>
      <c r="H13" s="58" t="s">
        <v>30</v>
      </c>
      <c r="I13" s="143"/>
      <c r="J13" s="149"/>
      <c r="K13" s="152"/>
      <c r="L13" s="113"/>
      <c r="M13" s="146"/>
      <c r="N13" s="146"/>
      <c r="O13" s="107"/>
      <c r="P13" s="60">
        <f t="shared" si="0"/>
        <v>1600</v>
      </c>
      <c r="Q13" s="61">
        <v>800</v>
      </c>
      <c r="R13" s="105">
        <v>755</v>
      </c>
      <c r="S13" s="62">
        <f t="shared" si="1"/>
        <v>1510</v>
      </c>
      <c r="T13" s="63" t="str">
        <f t="shared" si="3"/>
        <v>VYHOVUJE</v>
      </c>
      <c r="U13" s="131"/>
      <c r="V13" s="134"/>
    </row>
    <row r="14" spans="1:22" ht="45" customHeight="1" thickTop="1" thickBot="1" x14ac:dyDescent="0.3">
      <c r="A14" s="20"/>
      <c r="B14" s="54">
        <v>8</v>
      </c>
      <c r="C14" s="55" t="s">
        <v>43</v>
      </c>
      <c r="D14" s="56">
        <v>1</v>
      </c>
      <c r="E14" s="57" t="s">
        <v>28</v>
      </c>
      <c r="F14" s="77" t="s">
        <v>52</v>
      </c>
      <c r="G14" s="104" t="s">
        <v>62</v>
      </c>
      <c r="H14" s="58" t="s">
        <v>30</v>
      </c>
      <c r="I14" s="143"/>
      <c r="J14" s="149"/>
      <c r="K14" s="152"/>
      <c r="L14" s="113"/>
      <c r="M14" s="146"/>
      <c r="N14" s="146"/>
      <c r="O14" s="107"/>
      <c r="P14" s="60">
        <f t="shared" si="0"/>
        <v>850</v>
      </c>
      <c r="Q14" s="61">
        <v>850</v>
      </c>
      <c r="R14" s="105">
        <v>737</v>
      </c>
      <c r="S14" s="62">
        <f t="shared" si="1"/>
        <v>737</v>
      </c>
      <c r="T14" s="63" t="str">
        <f t="shared" si="3"/>
        <v>VYHOVUJE</v>
      </c>
      <c r="U14" s="131"/>
      <c r="V14" s="134"/>
    </row>
    <row r="15" spans="1:22" ht="45" customHeight="1" thickTop="1" thickBot="1" x14ac:dyDescent="0.3">
      <c r="A15" s="20"/>
      <c r="B15" s="66">
        <v>9</v>
      </c>
      <c r="C15" s="67" t="s">
        <v>53</v>
      </c>
      <c r="D15" s="68">
        <v>1</v>
      </c>
      <c r="E15" s="69" t="s">
        <v>28</v>
      </c>
      <c r="F15" s="101" t="s">
        <v>54</v>
      </c>
      <c r="G15" s="104" t="s">
        <v>63</v>
      </c>
      <c r="H15" s="70" t="s">
        <v>30</v>
      </c>
      <c r="I15" s="144"/>
      <c r="J15" s="150"/>
      <c r="K15" s="153"/>
      <c r="L15" s="155"/>
      <c r="M15" s="147"/>
      <c r="N15" s="147"/>
      <c r="O15" s="157"/>
      <c r="P15" s="71">
        <f t="shared" si="0"/>
        <v>120</v>
      </c>
      <c r="Q15" s="72">
        <v>120</v>
      </c>
      <c r="R15" s="105">
        <v>66</v>
      </c>
      <c r="S15" s="73">
        <f t="shared" si="1"/>
        <v>66</v>
      </c>
      <c r="T15" s="74" t="str">
        <f t="shared" ref="T15" si="4">IF(ISNUMBER(R15), IF(R15&gt;Q15,"NEVYHOVUJE","VYHOVUJE")," ")</f>
        <v>VYHOVUJE</v>
      </c>
      <c r="U15" s="132"/>
      <c r="V15" s="135"/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128" t="s">
        <v>26</v>
      </c>
      <c r="C17" s="128"/>
      <c r="D17" s="128"/>
      <c r="E17" s="128"/>
      <c r="F17" s="128"/>
      <c r="G17" s="128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125" t="s">
        <v>10</v>
      </c>
      <c r="S17" s="126"/>
      <c r="T17" s="127"/>
      <c r="U17" s="24"/>
      <c r="V17" s="25"/>
    </row>
    <row r="18" spans="2:22" ht="50.45" customHeight="1" thickTop="1" thickBot="1" x14ac:dyDescent="0.3">
      <c r="B18" s="129"/>
      <c r="C18" s="129"/>
      <c r="D18" s="129"/>
      <c r="E18" s="129"/>
      <c r="F18" s="129"/>
      <c r="G18" s="129"/>
      <c r="H18" s="129"/>
      <c r="I18" s="26"/>
      <c r="L18" s="9"/>
      <c r="M18" s="9"/>
      <c r="N18" s="9"/>
      <c r="O18" s="27"/>
      <c r="P18" s="27"/>
      <c r="Q18" s="28">
        <f>SUM(P7:P15)</f>
        <v>11770</v>
      </c>
      <c r="R18" s="122">
        <f>SUM(S7:S15)</f>
        <v>11069</v>
      </c>
      <c r="S18" s="123"/>
      <c r="T18" s="124"/>
    </row>
    <row r="19" spans="2:22" ht="15.75" thickTop="1" x14ac:dyDescent="0.25">
      <c r="B19" s="121" t="s">
        <v>25</v>
      </c>
      <c r="C19" s="121"/>
      <c r="D19" s="121"/>
      <c r="E19" s="121"/>
      <c r="F19" s="121"/>
      <c r="G19" s="121"/>
      <c r="H19" s="10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103"/>
      <c r="H20" s="10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103"/>
      <c r="H21" s="10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103"/>
      <c r="H22" s="10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103"/>
      <c r="H23" s="10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103"/>
      <c r="H25" s="10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103"/>
      <c r="H26" s="10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103"/>
      <c r="H27" s="10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103"/>
      <c r="H28" s="10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103"/>
      <c r="H29" s="10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103"/>
      <c r="H30" s="10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103"/>
      <c r="H31" s="10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103"/>
      <c r="H32" s="10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3"/>
      <c r="H33" s="10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3"/>
      <c r="H34" s="10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3"/>
      <c r="H35" s="10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3"/>
      <c r="H36" s="10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3"/>
      <c r="H37" s="10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3"/>
      <c r="H38" s="10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3"/>
      <c r="H39" s="10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3"/>
      <c r="H40" s="10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3"/>
      <c r="H41" s="10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3"/>
      <c r="H42" s="10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3"/>
      <c r="H43" s="10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3"/>
      <c r="H44" s="10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3"/>
      <c r="H45" s="10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3"/>
      <c r="H46" s="10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3"/>
      <c r="H47" s="10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3"/>
      <c r="H48" s="10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3"/>
      <c r="H49" s="10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3"/>
      <c r="H50" s="10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3"/>
      <c r="H51" s="10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3"/>
      <c r="H52" s="10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3"/>
      <c r="H53" s="10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3"/>
      <c r="H54" s="10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3"/>
      <c r="H55" s="10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3"/>
      <c r="H56" s="10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3"/>
      <c r="H57" s="10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3"/>
      <c r="H58" s="10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3"/>
      <c r="H59" s="10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3"/>
      <c r="H60" s="10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3"/>
      <c r="H61" s="10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3"/>
      <c r="H62" s="10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3"/>
      <c r="H63" s="10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3"/>
      <c r="H64" s="10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3"/>
      <c r="H65" s="10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3"/>
      <c r="H66" s="10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3"/>
      <c r="H67" s="10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3"/>
      <c r="H68" s="10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3"/>
      <c r="H69" s="10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3"/>
      <c r="H70" s="10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3"/>
      <c r="H71" s="10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3"/>
      <c r="H72" s="10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3"/>
      <c r="H73" s="10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3"/>
      <c r="H74" s="10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3"/>
      <c r="H75" s="10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3"/>
      <c r="H76" s="10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3"/>
      <c r="H77" s="10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3"/>
      <c r="H78" s="10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3"/>
      <c r="H79" s="10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3"/>
      <c r="H80" s="10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3"/>
      <c r="H81" s="10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3"/>
      <c r="H82" s="10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3"/>
      <c r="H83" s="10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3"/>
      <c r="H84" s="10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3"/>
      <c r="H85" s="10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3"/>
      <c r="H86" s="10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3"/>
      <c r="H87" s="10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3"/>
      <c r="H88" s="10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3"/>
      <c r="H89" s="10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3"/>
      <c r="H90" s="10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3"/>
      <c r="H91" s="10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3"/>
      <c r="H92" s="10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3"/>
      <c r="H93" s="10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3"/>
      <c r="H94" s="10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3"/>
      <c r="H95" s="10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3"/>
      <c r="H96" s="10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3"/>
      <c r="H97" s="10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3"/>
      <c r="H98" s="10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3"/>
      <c r="H99" s="10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3"/>
      <c r="H100" s="10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3"/>
      <c r="H101" s="103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3"/>
      <c r="H102" s="103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03"/>
      <c r="H103" s="103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03"/>
      <c r="H104" s="103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eLdtyd9VvJji7CNC5XQ0VU82CAp7xzMP8mnVvSLUNfuwHuKqkAAJyGlW+zsvEpQszp0OS4JYHMERM/zVGD7tCg==" saltValue="6A5YjucN16egmRpbxvarlg==" spinCount="100000" sheet="1" objects="1" scenarios="1"/>
  <mergeCells count="23">
    <mergeCell ref="U10:U15"/>
    <mergeCell ref="V10:V15"/>
    <mergeCell ref="B1:D1"/>
    <mergeCell ref="G5:H5"/>
    <mergeCell ref="G2:N3"/>
    <mergeCell ref="I10:I15"/>
    <mergeCell ref="M10:M15"/>
    <mergeCell ref="N10:N15"/>
    <mergeCell ref="J10:J15"/>
    <mergeCell ref="K10:K15"/>
    <mergeCell ref="L10:L15"/>
    <mergeCell ref="O10:O15"/>
    <mergeCell ref="I7:I9"/>
    <mergeCell ref="B19:G19"/>
    <mergeCell ref="R18:T18"/>
    <mergeCell ref="R17:T17"/>
    <mergeCell ref="B17:G17"/>
    <mergeCell ref="B18:H18"/>
    <mergeCell ref="O7:O9"/>
    <mergeCell ref="J7:J9"/>
    <mergeCell ref="L7:L9"/>
    <mergeCell ref="M7:M9"/>
    <mergeCell ref="N7:N9"/>
  </mergeCells>
  <conditionalFormatting sqref="B7:B15 D7:D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G7:H15 R7:R15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5">
    <cfRule type="notContainsBlanks" dxfId="2" priority="69">
      <formula>LEN(TRIM(G7))&gt;0</formula>
    </cfRule>
  </conditionalFormatting>
  <conditionalFormatting sqref="T7:T1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 J10" xr:uid="{06575E6F-F559-4E8A-A7AD-2AC471D15369}">
      <formula1>"ANO,NE"</formula1>
    </dataValidation>
    <dataValidation type="list" showInputMessage="1" showErrorMessage="1" sqref="E7:E15" xr:uid="{8C26EAE3-16EE-4825-9C10-C919BCF6B1BA}">
      <formula1>"ks,bal,sada,m,"</formula1>
    </dataValidation>
    <dataValidation type="list" allowBlank="1" showInputMessage="1" showErrorMessage="1" sqref="V7:V10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KuhWBh4GTA5LPQaNg1QASAM9F4qASRdyQrEs0lAsM8g=</DigestValue>
    </Reference>
    <Reference Type="http://www.w3.org/2000/09/xmldsig#Object" URI="#idOfficeObject">
      <DigestMethod Algorithm="http://www.w3.org/2001/04/xmlenc#sha256"/>
      <DigestValue>fM4fl3/RlDwyfVI76MzBqwoMnJdlyhsqahx8UNPyuIY=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o2YHsHLL48S1hAzPqMm5cOPPz1PfpSk1m/Z2EdXoq7s=</DigestValue>
    </Reference>
  </SignedInfo>
  <SignatureValue>K2YABH/vojNQd3m2ieql5JrwdYUT+ulZWC1Qh3zhQBJQzt8C7oeJmlQtc96SjDstmxbE7+5x86MF
ZTBHnvG18S9UFhonxEqy1h4IqruvT7GH/fBd/6DjjcXjJYvTyUbmh0XKpZ/n92LO5GGWY36lxoF6
ctLSMAY/sGu9TlVvBxV02EsOg/p+i/Dy/Xjg32zngtvEDuG1WLBStKFA0j7mpAhklmQyEh6xfdoh
w2/g8g+6tPciHLklZjB38yp3yODJ4ZJQdiMt099bx/rH2N8psKXDwaAQr3rZgZbQFM6lckRfnuIV
6GwWXZ51cSI4F7q5j87dLGMVAms/fjr61iDdBQ==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l/B8S9o35+SKBXli04sNnA8eBMWB+AwzeJD2Cl8vQKo=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gIC3tcrdCq7rnqV8E3P7Hlk9FSpgMS8LiKsbpMz7rcE=</DigestValue>
      </Reference>
      <Reference URI="/xl/sharedStrings.xml?ContentType=application/vnd.openxmlformats-officedocument.spreadsheetml.sharedStrings+xml">
        <DigestMethod Algorithm="http://www.w3.org/2001/04/xmlenc#sha256"/>
        <DigestValue>JV0dKRL6E3leS6sVBqUTq5KBLB/sqqVLx0F0SrN7ScY=</DigestValue>
      </Reference>
      <Reference URI="/xl/styles.xml?ContentType=application/vnd.openxmlformats-officedocument.spreadsheetml.styles+xml">
        <DigestMethod Algorithm="http://www.w3.org/2001/04/xmlenc#sha256"/>
        <DigestValue>6wOwuKudLLYY5dTEc2TXCKpd3eITz1xu84R01bo61yM=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LJsPO68A602Z9i75cDsoJpf922DR9SvYUE6TwFFssyw=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ChjunoEYbEp9U/J2jzDkTMZ5W0eNpQgcGnTSRP9Vyw8=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2023-07-20T11:38:20Z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16.0.16529/25</OfficeVersion>
          <ApplicationVersion>16.0.16529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2023-07-20T11:38:20Z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Jakub Šrachta</cp:lastModifiedBy>
  <cp:revision>3</cp:revision>
  <cp:lastPrinted>2023-07-10T06:53:55Z</cp:lastPrinted>
  <dcterms:created xsi:type="dcterms:W3CDTF">2014-03-05T12:43:32Z</dcterms:created>
  <dcterms:modified xsi:type="dcterms:W3CDTF">2023-07-20T10:05:20Z</dcterms:modified>
</cp:coreProperties>
</file>