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28" yWindow="65428" windowWidth="23256" windowHeight="12576" activeTab="0"/>
  </bookViews>
  <sheets>
    <sheet name="gastro" sheetId="2" r:id="rId1"/>
  </sheets>
  <definedNames/>
  <calcPr calcId="191029"/>
  <extLst/>
</workbook>
</file>

<file path=xl/sharedStrings.xml><?xml version="1.0" encoding="utf-8"?>
<sst xmlns="http://schemas.openxmlformats.org/spreadsheetml/2006/main" count="115" uniqueCount="88">
  <si>
    <t>KAVÁRNA ZČU</t>
  </si>
  <si>
    <t>ČÍSLO</t>
  </si>
  <si>
    <t>MODEL</t>
  </si>
  <si>
    <t>POPIS</t>
  </si>
  <si>
    <t>ROZMĚRY [ mm ]</t>
  </si>
  <si>
    <t>KS</t>
  </si>
  <si>
    <t xml:space="preserve"> ELEKTRO</t>
  </si>
  <si>
    <t>PLYN</t>
  </si>
  <si>
    <t xml:space="preserve"> ZTI</t>
  </si>
  <si>
    <t>ZMĚK ČENÁ
VODA</t>
  </si>
  <si>
    <t>POZNÁMKA</t>
  </si>
  <si>
    <t>cena za ks bez DPH</t>
  </si>
  <si>
    <t>cena celkem bez DPH</t>
  </si>
  <si>
    <t>DPH 21 %</t>
  </si>
  <si>
    <t>š.</t>
  </si>
  <si>
    <t>hl.</t>
  </si>
  <si>
    <t>v.</t>
  </si>
  <si>
    <t>příkon kW/ks 230V</t>
  </si>
  <si>
    <t xml:space="preserve">příkon kW/ks 400V </t>
  </si>
  <si>
    <t>příkon  celkem 230V</t>
  </si>
  <si>
    <t>příkon celkem 400V</t>
  </si>
  <si>
    <t>příkon kW/ks</t>
  </si>
  <si>
    <t>příkon kW celkem</t>
  </si>
  <si>
    <t>SV</t>
  </si>
  <si>
    <t>TV</t>
  </si>
  <si>
    <t>odpad DN</t>
  </si>
  <si>
    <t>BAR</t>
  </si>
  <si>
    <t>chladící skříň pod pult prosklená, profi line, digitální termostat, uzamykatelná, 2x nastavitelné nožky, plášť nerezový, rozměr +/-5%</t>
  </si>
  <si>
    <t>0,3</t>
  </si>
  <si>
    <t>drink mixer na nápoje objem 1,4l nádoba s odměrkou, 30.000 otáček /minutu, možnost regulace otáček rozměr +/-5%</t>
  </si>
  <si>
    <t>210</t>
  </si>
  <si>
    <t>216</t>
  </si>
  <si>
    <t>406</t>
  </si>
  <si>
    <t>2,6</t>
  </si>
  <si>
    <t>automatický lis na citrusy s dávkovacím košem na min. 10kg pomerančů, 2x nádoba na slupky, digitální displej, možnost programování, produkce min 22ks/min, rozměr +/-5%</t>
  </si>
  <si>
    <t>4</t>
  </si>
  <si>
    <t>myčka skla a nádobí podstolová s košem 500x500, dvouplášťové provedení, vestavěné dávkovače mycího a oplachového prostředku, 4 mycí programy, mycí program při vypouštění myčky, odpadové a oplachové čerpadlo, ovládání přes dotykový dysplej, autodignostika, možnost mytí dvou košů najednou, postupný start mytí, dvouplášťová dvířka s těsněním, nerezová mycí a oplachová ramena, dveřmi ovládaná funkce start/stop, technikem libovolně nastavitelné časy mycího cyklu, příkon min. 8kW +/- 5%, rozměr +/- 5%</t>
  </si>
  <si>
    <t>8,95</t>
  </si>
  <si>
    <t>3/4"</t>
  </si>
  <si>
    <t>50</t>
  </si>
  <si>
    <t>VARNA</t>
  </si>
  <si>
    <t>5</t>
  </si>
  <si>
    <t>servírovací vozík 3 patra svařovaný pro odklad a sběr špinavého nádobí</t>
  </si>
  <si>
    <t xml:space="preserve"> </t>
  </si>
  <si>
    <t>6</t>
  </si>
  <si>
    <t>el. parní konvektomat s dotykovým ovládáním přes dysplej, vývin páry v bojleru, kapacita 6 x GN 1/1, automatické varné režimy, wifi rozhraní pro stahování receptur a vzdálený servisní a uživatelský kontroling, automatické mytí s využitím tablet pro mytí a odvápnění, 6 bodová teplotní sonda jádra, podélné založení GN 1/1, možnost využití GN 1/2,GN 1/3 apod. trojité sklo zabraňující úniku tepla z komory, ukazatel spotřeby energie, rozměr +/-5%</t>
  </si>
  <si>
    <t>10,8</t>
  </si>
  <si>
    <t>7</t>
  </si>
  <si>
    <t>podstavec se vsuny 8+8 GN1/1</t>
  </si>
  <si>
    <t>8</t>
  </si>
  <si>
    <t>sada GN pro konvektomat - 3x GN1/1-100 nerez,3x GND1/1-100 nerez děrovaná, 3x GNS1/1-40 smaltovaná</t>
  </si>
  <si>
    <t>9</t>
  </si>
  <si>
    <t xml:space="preserve">nerezový neutrální modul 2x police, podestavba uzavřená ze tří stran, modul má stejný design jako okolní spotřebiče, rozměr +/- 5% </t>
  </si>
  <si>
    <t>10</t>
  </si>
  <si>
    <t>Indukční deska 4 x plotna 5 kW na otevřené podestavbě opláštěné ze tří stran, síla varné desky min. 6mm, rozměr +/- 5%</t>
  </si>
  <si>
    <t>20</t>
  </si>
  <si>
    <t>11</t>
  </si>
  <si>
    <t>pánev 280 mm pro indukční sporáky</t>
  </si>
  <si>
    <t>12</t>
  </si>
  <si>
    <t xml:space="preserve">nerezový neutrální modul 2x police, podestavba uzavřená ze tří stran, modul má stejný design jako okolní spotřebiče, na čelním panelu integrovaná zásuvka 230V, rozměr +/- 5% </t>
  </si>
  <si>
    <t>3</t>
  </si>
  <si>
    <t>13</t>
  </si>
  <si>
    <t>el. vařič těstovin objem. max. 23 l, sestava košů 2 x 1/6, 1 x 1/3, napouštění vody z čelního panelu, vypouštění vody přes ventil do podstavce, topná tělesa mimo nádobu, rozměr +/- 5%</t>
  </si>
  <si>
    <t>14</t>
  </si>
  <si>
    <t>15</t>
  </si>
  <si>
    <t>pracovní stůl neutrální 2 x police ZL,jeklová konstrukce 40 mm, rektifikační nohy +/-3 cm, materiál nerez potravinářský, deska plech síla 1,2 mm, ZL 40 mm</t>
  </si>
  <si>
    <t>16</t>
  </si>
  <si>
    <t xml:space="preserve">výdejní stůl s vestavěnou výdejní vanou na 2 x GN 1/1, termostat 30-90°C, spodní napouštění a vypouštění, spodní ohřev talířů, posuvné dveře, bez ZL </t>
  </si>
  <si>
    <t>17</t>
  </si>
  <si>
    <t>neutrální pracovní stůl s blokem zásuvek vlevo, vpravo volný prostor pro lednici, bez zadního lemu, jeklová konstrukce 40 mm, rektifikační nohy +/-3 cm, materiál nerez potravinářský, deska plech síla 1,2 mm</t>
  </si>
  <si>
    <t>18</t>
  </si>
  <si>
    <t>chladící skříň pod pult plné dveře, profi line, digitální termostat, uzamykatelná, 2x nastavitelné nožky, plášť nerezový, rozměr +/-5%</t>
  </si>
  <si>
    <t>0,5</t>
  </si>
  <si>
    <t>19</t>
  </si>
  <si>
    <t>el. palačinkovač plotna litinová průměr 400 mm, rozměr +/- 5%</t>
  </si>
  <si>
    <r>
      <rPr>
        <sz val="11"/>
        <color indexed="8"/>
        <rFont val="Arial"/>
        <family val="2"/>
      </rPr>
      <t xml:space="preserve">chladící stůl s dřezem 330x330x200 vpravo nad agregátem, 2 sekce, 4 x zásuvka na GN 1/1 200, termostat od -2°C do +8 °C, výškově nastavitelné nohy z nerezové oceli, zaoblené okraje dna komory, lisovaný integrovaný odtok ve dně stolu, materiál nerez potravinářský, ZL </t>
    </r>
    <r>
      <rPr>
        <sz val="11"/>
        <color indexed="17"/>
        <rFont val="Arial"/>
        <family val="2"/>
      </rPr>
      <t>40</t>
    </r>
    <r>
      <rPr>
        <sz val="11"/>
        <color indexed="8"/>
        <rFont val="Arial"/>
        <family val="2"/>
      </rPr>
      <t xml:space="preserve"> mm, rozměr +/- 5%</t>
    </r>
  </si>
  <si>
    <t>21</t>
  </si>
  <si>
    <t>chladící skříň objem 700 litrů, 3 x police GN 2/1, celonerezové provedení, možnost změnit směr otevírání dveří, termostat od -2°C do +8 °C, rozměr +/- 5%</t>
  </si>
  <si>
    <t>montáž a materiál pro připojení</t>
  </si>
  <si>
    <t>doprava</t>
  </si>
  <si>
    <t>zaškolení obsluhy</t>
  </si>
  <si>
    <t>cena bez DPH</t>
  </si>
  <si>
    <t>cena DPH</t>
  </si>
  <si>
    <t>cena celkem s DPH</t>
  </si>
  <si>
    <t>příkon celkem</t>
  </si>
  <si>
    <t>230V / kW</t>
  </si>
  <si>
    <t>400V / kW</t>
  </si>
  <si>
    <t>plyn /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</si>
</sst>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;###0"/>
    <numFmt numFmtId="165" formatCode="#,##0.0&quot; kW&quot;"/>
    <numFmt numFmtId="166" formatCode="#,##0.00\ [$Kč-405]"/>
  </numFmts>
  <fonts count="15">
    <font>
      <sz val="11"/>
      <color indexed="8"/>
      <name val="Arial"/>
      <family val="2"/>
    </font>
    <font>
      <sz val="10"/>
      <name val="Arial"/>
      <family val="2"/>
    </font>
    <font>
      <b/>
      <sz val="11"/>
      <color indexed="8"/>
      <name val="Helvetic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DINPro-Bold"/>
      <family val="2"/>
    </font>
    <font>
      <sz val="11"/>
      <color indexed="8"/>
      <name val="DINPro-Bold"/>
      <family val="2"/>
    </font>
    <font>
      <b/>
      <sz val="11"/>
      <color indexed="8"/>
      <name val="Arial"/>
      <family val="2"/>
    </font>
    <font>
      <sz val="11"/>
      <color indexed="8"/>
      <name val="DINPro-Light"/>
      <family val="2"/>
    </font>
    <font>
      <sz val="11"/>
      <color indexed="8"/>
      <name val="Arial CE"/>
      <family val="2"/>
    </font>
    <font>
      <sz val="11"/>
      <color indexed="17"/>
      <name val="Arial"/>
      <family val="2"/>
    </font>
    <font>
      <sz val="11"/>
      <color indexed="18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73">
    <border>
      <left/>
      <right/>
      <top/>
      <bottom/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12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/>
      <top/>
      <bottom style="thin">
        <color indexed="1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</border>
    <border>
      <left style="thin">
        <color indexed="12"/>
      </left>
      <right/>
      <top style="thin">
        <color indexed="8"/>
      </top>
      <bottom style="thin">
        <color indexed="8"/>
      </bottom>
    </border>
    <border>
      <left/>
      <right style="thin">
        <color indexed="12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12"/>
      </bottom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8"/>
      </bottom>
    </border>
    <border>
      <left style="thin">
        <color indexed="12"/>
      </left>
      <right style="thin">
        <color indexed="13"/>
      </right>
      <top style="thin">
        <color indexed="12"/>
      </top>
      <bottom style="thin">
        <color indexed="13"/>
      </bottom>
    </border>
    <border>
      <left style="thin">
        <color indexed="13"/>
      </left>
      <right style="thin">
        <color indexed="19"/>
      </right>
      <top style="thin">
        <color indexed="12"/>
      </top>
      <bottom style="thin">
        <color indexed="13"/>
      </bottom>
    </border>
    <border>
      <left style="thin">
        <color indexed="19"/>
      </left>
      <right style="thin">
        <color indexed="19"/>
      </right>
      <top style="thin">
        <color indexed="12"/>
      </top>
      <bottom style="thin">
        <color indexed="19"/>
      </bottom>
    </border>
    <border>
      <left style="thin">
        <color indexed="19"/>
      </left>
      <right/>
      <top style="thin">
        <color indexed="12"/>
      </top>
      <bottom/>
    </border>
    <border>
      <left/>
      <right/>
      <top style="thin">
        <color indexed="12"/>
      </top>
      <bottom/>
    </border>
    <border>
      <left/>
      <right style="thin">
        <color indexed="19"/>
      </right>
      <top style="thin">
        <color indexed="12"/>
      </top>
      <bottom/>
    </border>
    <border>
      <left style="thin">
        <color indexed="19"/>
      </left>
      <right style="thin">
        <color indexed="8"/>
      </right>
      <top style="thin">
        <color indexed="12"/>
      </top>
      <bottom style="thin">
        <color indexed="19"/>
      </bottom>
    </border>
    <border>
      <left style="thin">
        <color indexed="12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9"/>
      </right>
      <top style="thin">
        <color indexed="13"/>
      </top>
      <bottom style="thin">
        <color indexed="1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8"/>
      </right>
      <top style="thin">
        <color indexed="19"/>
      </top>
      <bottom style="thin">
        <color indexed="19"/>
      </bottom>
    </border>
    <border>
      <left style="thin">
        <color indexed="12"/>
      </left>
      <right style="thin">
        <color indexed="13"/>
      </right>
      <top style="thin">
        <color indexed="13"/>
      </top>
      <bottom style="thin">
        <color indexed="12"/>
      </bottom>
    </border>
    <border>
      <left style="thin">
        <color indexed="13"/>
      </left>
      <right style="thin">
        <color indexed="19"/>
      </right>
      <top style="thin">
        <color indexed="13"/>
      </top>
      <bottom style="thin">
        <color indexed="12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2"/>
      </bottom>
    </border>
    <border>
      <left style="thin">
        <color indexed="19"/>
      </left>
      <right/>
      <top/>
      <bottom style="thin">
        <color indexed="19"/>
      </bottom>
    </border>
    <border>
      <left/>
      <right/>
      <top/>
      <bottom style="thin">
        <color indexed="8"/>
      </bottom>
    </border>
    <border>
      <left/>
      <right style="thin">
        <color indexed="19"/>
      </right>
      <top/>
      <bottom style="thin">
        <color indexed="8"/>
      </bottom>
    </border>
    <border>
      <left style="thin">
        <color indexed="19"/>
      </left>
      <right style="thin">
        <color indexed="8"/>
      </right>
      <top style="thin">
        <color indexed="19"/>
      </top>
      <bottom style="thin">
        <color indexed="12"/>
      </bottom>
    </border>
    <border>
      <left style="thin">
        <color indexed="12"/>
      </left>
      <right style="thin">
        <color indexed="13"/>
      </right>
      <top style="thin">
        <color indexed="12"/>
      </top>
      <bottom style="thin">
        <color indexed="12"/>
      </bottom>
    </border>
    <border>
      <left style="thin">
        <color indexed="13"/>
      </left>
      <right style="thin">
        <color indexed="19"/>
      </right>
      <top style="thin">
        <color indexed="12"/>
      </top>
      <bottom style="thin">
        <color indexed="12"/>
      </bottom>
    </border>
    <border>
      <left style="thin">
        <color indexed="19"/>
      </left>
      <right style="thin">
        <color indexed="19"/>
      </right>
      <top style="thin">
        <color indexed="12"/>
      </top>
      <bottom style="thin">
        <color indexed="12"/>
      </bottom>
    </border>
    <border>
      <left style="thin">
        <color indexed="19"/>
      </left>
      <right style="thin">
        <color indexed="8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12"/>
      </right>
      <top style="thin">
        <color indexed="19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12"/>
      </left>
      <right/>
      <top/>
      <bottom/>
    </border>
    <border>
      <left/>
      <right style="thin">
        <color indexed="12"/>
      </right>
      <top/>
      <bottom/>
    </border>
    <border>
      <left style="thin">
        <color indexed="12"/>
      </left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9"/>
      </right>
      <top style="thin">
        <color indexed="12"/>
      </top>
      <bottom style="thin">
        <color indexed="19"/>
      </bottom>
    </border>
    <border>
      <left style="thin">
        <color indexed="19"/>
      </left>
      <right style="thin">
        <color indexed="12"/>
      </right>
      <top style="thin">
        <color indexed="12"/>
      </top>
      <bottom style="thin">
        <color indexed="19"/>
      </bottom>
    </border>
    <border>
      <left style="thin">
        <color indexed="12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2"/>
      </right>
      <top style="thin">
        <color indexed="19"/>
      </top>
      <bottom style="thin">
        <color indexed="19"/>
      </bottom>
    </border>
    <border>
      <left style="thin">
        <color indexed="12"/>
      </left>
      <right style="thin">
        <color indexed="19"/>
      </right>
      <top style="thin">
        <color indexed="19"/>
      </top>
      <bottom style="thin">
        <color indexed="12"/>
      </bottom>
    </border>
    <border>
      <left style="thin">
        <color indexed="19"/>
      </left>
      <right style="thin">
        <color indexed="12"/>
      </right>
      <top style="thin">
        <color indexed="19"/>
      </top>
      <bottom style="thin">
        <color indexed="12"/>
      </bottom>
    </border>
    <border>
      <left style="thin">
        <color indexed="12"/>
      </left>
      <right style="thin">
        <color indexed="8"/>
      </right>
      <top/>
      <bottom style="thin">
        <color indexed="19"/>
      </bottom>
    </border>
    <border>
      <left style="thin">
        <color indexed="12"/>
      </left>
      <right style="thin">
        <color indexed="8"/>
      </right>
      <top style="thin">
        <color indexed="19"/>
      </top>
      <bottom style="thin">
        <color indexed="19"/>
      </bottom>
    </border>
    <border>
      <left style="thin">
        <color indexed="12"/>
      </left>
      <right style="thin">
        <color indexed="8"/>
      </right>
      <top style="thin">
        <color indexed="19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2" fontId="2" fillId="2" borderId="3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left" vertical="center" wrapText="1"/>
    </xf>
    <xf numFmtId="164" fontId="0" fillId="2" borderId="4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right" vertical="center" wrapText="1"/>
    </xf>
    <xf numFmtId="4" fontId="9" fillId="3" borderId="4" xfId="0" applyNumberFormat="1" applyFont="1" applyFill="1" applyBorder="1" applyAlignment="1">
      <alignment horizontal="right" vertical="center"/>
    </xf>
    <xf numFmtId="49" fontId="0" fillId="2" borderId="4" xfId="0" applyNumberFormat="1" applyFill="1" applyBorder="1" applyAlignment="1">
      <alignment horizontal="left" vertical="center" wrapText="1" readingOrder="1"/>
    </xf>
    <xf numFmtId="49" fontId="0" fillId="2" borderId="2" xfId="0" applyNumberFormat="1" applyFill="1" applyBorder="1" applyAlignment="1">
      <alignment horizontal="left"/>
    </xf>
    <xf numFmtId="0" fontId="8" fillId="2" borderId="4" xfId="0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vertical="center" wrapText="1"/>
    </xf>
    <xf numFmtId="49" fontId="12" fillId="2" borderId="4" xfId="0" applyNumberFormat="1" applyFont="1" applyFill="1" applyBorder="1" applyAlignment="1">
      <alignment horizontal="left" vertical="center" wrapText="1" readingOrder="1"/>
    </xf>
    <xf numFmtId="49" fontId="0" fillId="2" borderId="5" xfId="0" applyNumberForma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164" fontId="0" fillId="2" borderId="5" xfId="0" applyNumberForma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49" fontId="0" fillId="2" borderId="7" xfId="0" applyNumberFormat="1" applyFill="1" applyBorder="1" applyAlignment="1">
      <alignment horizontal="left" vertical="center"/>
    </xf>
    <xf numFmtId="49" fontId="0" fillId="2" borderId="7" xfId="0" applyNumberFormat="1" applyFill="1" applyBorder="1" applyAlignment="1">
      <alignment horizontal="left" vertical="top"/>
    </xf>
    <xf numFmtId="0" fontId="9" fillId="2" borderId="7" xfId="0" applyFont="1" applyFill="1" applyBorder="1" applyAlignment="1">
      <alignment horizontal="left" vertical="center"/>
    </xf>
    <xf numFmtId="4" fontId="9" fillId="2" borderId="7" xfId="0" applyNumberFormat="1" applyFont="1" applyFill="1" applyBorder="1" applyAlignment="1">
      <alignment horizontal="left" vertical="center" wrapText="1"/>
    </xf>
    <xf numFmtId="4" fontId="9" fillId="2" borderId="7" xfId="0" applyNumberFormat="1" applyFont="1" applyFill="1" applyBorder="1" applyAlignment="1">
      <alignment horizontal="right" vertical="center"/>
    </xf>
    <xf numFmtId="0" fontId="0" fillId="2" borderId="8" xfId="0" applyFill="1" applyBorder="1" applyAlignment="1">
      <alignment horizontal="left"/>
    </xf>
    <xf numFmtId="0" fontId="13" fillId="2" borderId="9" xfId="0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49" fontId="8" fillId="2" borderId="12" xfId="0" applyNumberFormat="1" applyFont="1" applyFill="1" applyBorder="1" applyAlignment="1">
      <alignment horizontal="left" vertical="center" wrapText="1"/>
    </xf>
    <xf numFmtId="49" fontId="0" fillId="2" borderId="12" xfId="0" applyNumberFormat="1" applyFill="1" applyBorder="1" applyAlignment="1">
      <alignment horizontal="left" vertical="center" wrapText="1"/>
    </xf>
    <xf numFmtId="49" fontId="8" fillId="2" borderId="12" xfId="0" applyNumberFormat="1" applyFont="1" applyFill="1" applyBorder="1" applyAlignment="1">
      <alignment horizontal="left" vertical="center" wrapText="1"/>
    </xf>
    <xf numFmtId="164" fontId="0" fillId="2" borderId="12" xfId="0" applyNumberFormat="1" applyFill="1" applyBorder="1" applyAlignment="1">
      <alignment horizontal="left" vertical="center" wrapText="1"/>
    </xf>
    <xf numFmtId="49" fontId="0" fillId="2" borderId="12" xfId="0" applyNumberFormat="1" applyFill="1" applyBorder="1" applyAlignment="1">
      <alignment horizontal="left" vertical="center"/>
    </xf>
    <xf numFmtId="0" fontId="0" fillId="2" borderId="12" xfId="0" applyFill="1" applyBorder="1" applyAlignment="1">
      <alignment horizontal="left"/>
    </xf>
    <xf numFmtId="165" fontId="8" fillId="2" borderId="12" xfId="0" applyNumberFormat="1" applyFont="1" applyFill="1" applyBorder="1" applyAlignment="1">
      <alignment horizontal="left" vertical="center"/>
    </xf>
    <xf numFmtId="0" fontId="0" fillId="2" borderId="13" xfId="0" applyFill="1" applyBorder="1" applyAlignment="1">
      <alignment horizontal="left"/>
    </xf>
    <xf numFmtId="166" fontId="14" fillId="3" borderId="14" xfId="0" applyNumberFormat="1" applyFont="1" applyFill="1" applyBorder="1" applyAlignment="1">
      <alignment horizontal="left" vertical="center"/>
    </xf>
    <xf numFmtId="166" fontId="14" fillId="3" borderId="15" xfId="0" applyNumberFormat="1" applyFont="1" applyFill="1" applyBorder="1" applyAlignment="1">
      <alignment horizontal="right" vertical="center"/>
    </xf>
    <xf numFmtId="49" fontId="0" fillId="3" borderId="4" xfId="0" applyNumberFormat="1" applyFill="1" applyBorder="1" applyAlignment="1">
      <alignment horizontal="left" vertical="center"/>
    </xf>
    <xf numFmtId="0" fontId="0" fillId="3" borderId="4" xfId="0" applyNumberFormat="1" applyFill="1" applyBorder="1" applyAlignment="1">
      <alignment horizontal="right"/>
    </xf>
    <xf numFmtId="0" fontId="13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49" fontId="0" fillId="3" borderId="20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8" fillId="2" borderId="27" xfId="0" applyFont="1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0" fillId="2" borderId="32" xfId="0" applyFill="1" applyBorder="1" applyAlignment="1">
      <alignment horizontal="left"/>
    </xf>
    <xf numFmtId="0" fontId="0" fillId="2" borderId="33" xfId="0" applyFill="1" applyBorder="1" applyAlignment="1">
      <alignment horizontal="left"/>
    </xf>
    <xf numFmtId="0" fontId="0" fillId="2" borderId="34" xfId="0" applyFill="1" applyBorder="1" applyAlignment="1">
      <alignment horizontal="left"/>
    </xf>
    <xf numFmtId="0" fontId="0" fillId="2" borderId="35" xfId="0" applyFill="1" applyBorder="1" applyAlignment="1">
      <alignment horizontal="left"/>
    </xf>
    <xf numFmtId="0" fontId="0" fillId="2" borderId="36" xfId="0" applyFill="1" applyBorder="1" applyAlignment="1">
      <alignment horizontal="left"/>
    </xf>
    <xf numFmtId="0" fontId="0" fillId="2" borderId="3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38" xfId="0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0" fontId="0" fillId="2" borderId="40" xfId="0" applyFill="1" applyBorder="1" applyAlignment="1">
      <alignment horizontal="left"/>
    </xf>
    <xf numFmtId="0" fontId="0" fillId="2" borderId="41" xfId="0" applyFill="1" applyBorder="1" applyAlignment="1">
      <alignment horizontal="left"/>
    </xf>
    <xf numFmtId="0" fontId="0" fillId="2" borderId="42" xfId="0" applyFill="1" applyBorder="1" applyAlignment="1">
      <alignment horizontal="left"/>
    </xf>
    <xf numFmtId="0" fontId="0" fillId="2" borderId="43" xfId="0" applyFill="1" applyBorder="1" applyAlignment="1">
      <alignment horizontal="left"/>
    </xf>
    <xf numFmtId="0" fontId="0" fillId="2" borderId="44" xfId="0" applyFill="1" applyBorder="1" applyAlignment="1">
      <alignment horizontal="left"/>
    </xf>
    <xf numFmtId="0" fontId="0" fillId="2" borderId="45" xfId="0" applyFill="1" applyBorder="1" applyAlignment="1">
      <alignment horizontal="left"/>
    </xf>
    <xf numFmtId="0" fontId="0" fillId="2" borderId="46" xfId="0" applyFill="1" applyBorder="1" applyAlignment="1">
      <alignment horizontal="left"/>
    </xf>
    <xf numFmtId="0" fontId="0" fillId="2" borderId="47" xfId="0" applyFill="1" applyBorder="1" applyAlignment="1">
      <alignment horizontal="left"/>
    </xf>
    <xf numFmtId="0" fontId="0" fillId="2" borderId="48" xfId="0" applyFill="1" applyBorder="1" applyAlignment="1">
      <alignment horizontal="left"/>
    </xf>
    <xf numFmtId="0" fontId="0" fillId="2" borderId="49" xfId="0" applyFill="1" applyBorder="1" applyAlignment="1">
      <alignment horizontal="left"/>
    </xf>
    <xf numFmtId="0" fontId="0" fillId="2" borderId="50" xfId="0" applyFill="1" applyBorder="1" applyAlignment="1">
      <alignment horizontal="left"/>
    </xf>
    <xf numFmtId="0" fontId="0" fillId="2" borderId="51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52" xfId="0" applyFill="1" applyBorder="1" applyAlignment="1">
      <alignment horizontal="left" vertical="center"/>
    </xf>
    <xf numFmtId="0" fontId="0" fillId="2" borderId="31" xfId="0" applyFill="1" applyBorder="1" applyAlignment="1">
      <alignment horizontal="left"/>
    </xf>
    <xf numFmtId="0" fontId="0" fillId="2" borderId="53" xfId="0" applyFill="1" applyBorder="1" applyAlignment="1">
      <alignment horizontal="left"/>
    </xf>
    <xf numFmtId="0" fontId="0" fillId="2" borderId="54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5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56" xfId="0" applyFill="1" applyBorder="1" applyAlignment="1">
      <alignment horizontal="left"/>
    </xf>
    <xf numFmtId="0" fontId="0" fillId="2" borderId="57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58" xfId="0" applyFill="1" applyBorder="1" applyAlignment="1">
      <alignment horizontal="left"/>
    </xf>
    <xf numFmtId="49" fontId="8" fillId="3" borderId="14" xfId="0" applyNumberFormat="1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7" xfId="0" applyFill="1" applyBorder="1" applyAlignment="1">
      <alignment horizontal="left" vertical="top"/>
    </xf>
    <xf numFmtId="49" fontId="0" fillId="3" borderId="14" xfId="0" applyNumberFormat="1" applyFill="1" applyBorder="1" applyAlignment="1">
      <alignment horizontal="left" vertical="center"/>
    </xf>
    <xf numFmtId="49" fontId="0" fillId="3" borderId="59" xfId="0" applyNumberFormat="1" applyFill="1" applyBorder="1" applyAlignment="1">
      <alignment horizontal="center" vertical="center" wrapText="1"/>
    </xf>
    <xf numFmtId="0" fontId="0" fillId="2" borderId="60" xfId="0" applyFill="1" applyBorder="1" applyAlignment="1">
      <alignment horizontal="left"/>
    </xf>
    <xf numFmtId="0" fontId="0" fillId="2" borderId="61" xfId="0" applyFill="1" applyBorder="1" applyAlignment="1">
      <alignment horizontal="left"/>
    </xf>
    <xf numFmtId="49" fontId="7" fillId="3" borderId="14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49" fontId="0" fillId="3" borderId="14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left"/>
    </xf>
    <xf numFmtId="49" fontId="6" fillId="2" borderId="18" xfId="0" applyNumberFormat="1" applyFont="1" applyFill="1" applyBorder="1" applyAlignment="1">
      <alignment horizontal="left" vertical="center" wrapText="1"/>
    </xf>
    <xf numFmtId="0" fontId="0" fillId="2" borderId="62" xfId="0" applyFill="1" applyBorder="1" applyAlignment="1">
      <alignment horizontal="left" vertical="center" wrapText="1"/>
    </xf>
    <xf numFmtId="0" fontId="0" fillId="2" borderId="63" xfId="0" applyFill="1" applyBorder="1" applyAlignment="1">
      <alignment horizontal="left"/>
    </xf>
    <xf numFmtId="0" fontId="0" fillId="2" borderId="64" xfId="0" applyFill="1" applyBorder="1" applyAlignment="1">
      <alignment horizontal="left"/>
    </xf>
    <xf numFmtId="0" fontId="0" fillId="2" borderId="65" xfId="0" applyFill="1" applyBorder="1" applyAlignment="1">
      <alignment horizontal="left"/>
    </xf>
    <xf numFmtId="0" fontId="0" fillId="2" borderId="66" xfId="0" applyFill="1" applyBorder="1" applyAlignment="1">
      <alignment horizontal="left"/>
    </xf>
    <xf numFmtId="0" fontId="0" fillId="2" borderId="67" xfId="0" applyFill="1" applyBorder="1" applyAlignment="1">
      <alignment horizontal="left"/>
    </xf>
    <xf numFmtId="0" fontId="0" fillId="2" borderId="68" xfId="0" applyFill="1" applyBorder="1" applyAlignment="1">
      <alignment horizontal="left"/>
    </xf>
    <xf numFmtId="0" fontId="0" fillId="2" borderId="69" xfId="0" applyFill="1" applyBorder="1" applyAlignment="1">
      <alignment horizontal="left"/>
    </xf>
    <xf numFmtId="0" fontId="0" fillId="2" borderId="70" xfId="0" applyFill="1" applyBorder="1" applyAlignment="1">
      <alignment horizontal="left"/>
    </xf>
    <xf numFmtId="49" fontId="3" fillId="3" borderId="71" xfId="0" applyNumberFormat="1" applyFont="1" applyFill="1" applyBorder="1" applyAlignment="1">
      <alignment horizontal="center" vertical="center"/>
    </xf>
    <xf numFmtId="49" fontId="4" fillId="4" borderId="72" xfId="0" applyNumberFormat="1" applyFont="1" applyFill="1" applyBorder="1" applyAlignment="1">
      <alignment horizontal="left" vertical="center"/>
    </xf>
    <xf numFmtId="49" fontId="3" fillId="4" borderId="72" xfId="0" applyNumberFormat="1" applyFont="1" applyFill="1" applyBorder="1" applyAlignment="1">
      <alignment horizontal="left" vertical="center"/>
    </xf>
    <xf numFmtId="49" fontId="3" fillId="3" borderId="71" xfId="0" applyNumberFormat="1" applyFont="1" applyFill="1" applyBorder="1" applyAlignment="1">
      <alignment horizontal="center" vertical="center" wrapText="1"/>
    </xf>
    <xf numFmtId="0" fontId="4" fillId="4" borderId="72" xfId="0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center" vertical="center"/>
    </xf>
    <xf numFmtId="1" fontId="4" fillId="4" borderId="4" xfId="0" applyNumberFormat="1" applyFont="1" applyFill="1" applyBorder="1" applyAlignment="1">
      <alignment horizontal="left" vertical="center"/>
    </xf>
    <xf numFmtId="2" fontId="4" fillId="4" borderId="72" xfId="0" applyNumberFormat="1" applyFont="1" applyFill="1" applyBorder="1" applyAlignment="1">
      <alignment horizontal="left" vertical="center" wrapText="1"/>
    </xf>
    <xf numFmtId="0" fontId="3" fillId="4" borderId="72" xfId="0" applyFont="1" applyFill="1" applyBorder="1" applyAlignment="1">
      <alignment horizontal="left" vertical="center" wrapText="1"/>
    </xf>
    <xf numFmtId="0" fontId="4" fillId="4" borderId="72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FF0000"/>
      </font>
      <border/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FFFFFF"/>
      <rgbColor rgb="00AAAAAA"/>
      <rgbColor rgb="00A7C0DE"/>
      <rgbColor rgb="00CCFFFF"/>
      <rgbColor rgb="00525252"/>
      <rgbColor rgb="00C0504D"/>
      <rgbColor rgb="00131F19"/>
      <rgbColor rgb="00A7A7A7"/>
      <rgbColor rgb="00FF0000"/>
      <rgbColor rgb="00BDC0BF"/>
      <rgbColor rgb="00A5A5A5"/>
      <rgbColor rgb="003F3F3F"/>
      <rgbColor rgb="00DBDBDB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Motiv sady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iv sady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sady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0"/>
  <sheetViews>
    <sheetView showGridLines="0" tabSelected="1" workbookViewId="0" topLeftCell="A1">
      <selection activeCell="A30" sqref="A30:C32"/>
    </sheetView>
  </sheetViews>
  <sheetFormatPr defaultColWidth="7.50390625" defaultRowHeight="14.25" customHeight="1"/>
  <cols>
    <col min="1" max="1" width="8.125" style="1" customWidth="1"/>
    <col min="2" max="2" width="9.125" style="1" customWidth="1"/>
    <col min="3" max="3" width="44.875" style="1" customWidth="1"/>
    <col min="4" max="6" width="6.50390625" style="1" customWidth="1"/>
    <col min="7" max="7" width="3.125" style="1" customWidth="1"/>
    <col min="8" max="11" width="4.875" style="1" customWidth="1"/>
    <col min="12" max="12" width="4.625" style="1" customWidth="1"/>
    <col min="13" max="17" width="4.875" style="1" customWidth="1"/>
    <col min="18" max="18" width="7.625" style="1" customWidth="1"/>
    <col min="19" max="21" width="11.625" style="1" customWidth="1"/>
    <col min="22" max="24" width="7.50390625" style="1" customWidth="1"/>
    <col min="25" max="16384" width="7.50390625" style="1" customWidth="1"/>
  </cols>
  <sheetData>
    <row r="1" spans="1:23" ht="30" customHeight="1">
      <c r="A1" s="121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22"/>
      <c r="V1" s="2"/>
      <c r="W1" s="3"/>
    </row>
    <row r="2" spans="1:23" ht="9.9" customHeigh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3"/>
    </row>
    <row r="3" spans="1:23" ht="15.6" customHeight="1">
      <c r="A3" s="133" t="s">
        <v>1</v>
      </c>
      <c r="B3" s="133" t="s">
        <v>2</v>
      </c>
      <c r="C3" s="136" t="s">
        <v>3</v>
      </c>
      <c r="D3" s="138" t="s">
        <v>4</v>
      </c>
      <c r="E3" s="139"/>
      <c r="F3" s="139"/>
      <c r="G3" s="133" t="s">
        <v>5</v>
      </c>
      <c r="H3" s="119" t="s">
        <v>6</v>
      </c>
      <c r="I3" s="120"/>
      <c r="J3" s="120"/>
      <c r="K3" s="120"/>
      <c r="L3" s="119" t="s">
        <v>7</v>
      </c>
      <c r="M3" s="120"/>
      <c r="N3" s="119" t="s">
        <v>8</v>
      </c>
      <c r="O3" s="120"/>
      <c r="P3" s="120"/>
      <c r="Q3" s="136" t="s">
        <v>9</v>
      </c>
      <c r="R3" s="136" t="s">
        <v>10</v>
      </c>
      <c r="S3" s="136" t="s">
        <v>11</v>
      </c>
      <c r="T3" s="136" t="s">
        <v>12</v>
      </c>
      <c r="U3" s="136" t="s">
        <v>13</v>
      </c>
      <c r="V3" s="63"/>
      <c r="W3" s="3"/>
    </row>
    <row r="4" spans="1:23" ht="50.1" customHeight="1">
      <c r="A4" s="134"/>
      <c r="B4" s="135"/>
      <c r="C4" s="137"/>
      <c r="D4" s="7" t="s">
        <v>14</v>
      </c>
      <c r="E4" s="7" t="s">
        <v>15</v>
      </c>
      <c r="F4" s="6" t="s">
        <v>16</v>
      </c>
      <c r="G4" s="142"/>
      <c r="H4" s="8" t="s">
        <v>17</v>
      </c>
      <c r="I4" s="8" t="s">
        <v>18</v>
      </c>
      <c r="J4" s="8" t="s">
        <v>19</v>
      </c>
      <c r="K4" s="8" t="s">
        <v>20</v>
      </c>
      <c r="L4" s="8" t="s">
        <v>21</v>
      </c>
      <c r="M4" s="8" t="s">
        <v>22</v>
      </c>
      <c r="N4" s="8" t="s">
        <v>23</v>
      </c>
      <c r="O4" s="8" t="s">
        <v>24</v>
      </c>
      <c r="P4" s="8" t="s">
        <v>25</v>
      </c>
      <c r="Q4" s="141"/>
      <c r="R4" s="137"/>
      <c r="S4" s="141"/>
      <c r="T4" s="140"/>
      <c r="U4" s="140"/>
      <c r="V4" s="63"/>
      <c r="W4" s="3"/>
    </row>
    <row r="5" spans="1:23" ht="9.9" customHeight="1">
      <c r="A5" s="123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7"/>
      <c r="S5" s="118"/>
      <c r="T5" s="108"/>
      <c r="U5" s="59"/>
      <c r="V5" s="3"/>
      <c r="W5" s="3"/>
    </row>
    <row r="6" spans="1:23" ht="30" customHeight="1">
      <c r="A6" s="115" t="s">
        <v>26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/>
      <c r="S6" s="118"/>
      <c r="T6" s="108"/>
      <c r="U6" s="109"/>
      <c r="V6" s="2"/>
      <c r="W6" s="3"/>
    </row>
    <row r="7" spans="1:23" ht="46.35" customHeight="1">
      <c r="A7" s="9">
        <v>1</v>
      </c>
      <c r="B7" s="10"/>
      <c r="C7" s="10" t="s">
        <v>27</v>
      </c>
      <c r="D7" s="11">
        <v>600</v>
      </c>
      <c r="E7" s="11">
        <v>585</v>
      </c>
      <c r="F7" s="11">
        <v>855</v>
      </c>
      <c r="G7" s="11">
        <v>1</v>
      </c>
      <c r="H7" s="12" t="s">
        <v>28</v>
      </c>
      <c r="I7" s="12"/>
      <c r="J7" s="13">
        <f>G7*H7</f>
        <v>0.3</v>
      </c>
      <c r="K7" s="14" t="str">
        <f>IF((G7*I7)&lt;&gt;0,G7*I7,"-")</f>
        <v>-</v>
      </c>
      <c r="L7" s="15"/>
      <c r="M7" s="16" t="str">
        <f>IF((G7*L7)&lt;&gt;0,G7*L7,"-")</f>
        <v>-</v>
      </c>
      <c r="N7" s="12"/>
      <c r="O7" s="12"/>
      <c r="P7" s="12"/>
      <c r="Q7" s="15"/>
      <c r="R7" s="12"/>
      <c r="S7" s="17"/>
      <c r="T7" s="18">
        <f>G7*S7</f>
        <v>0</v>
      </c>
      <c r="U7" s="19">
        <f>T7*21%</f>
        <v>0</v>
      </c>
      <c r="V7" s="2"/>
      <c r="W7" s="3"/>
    </row>
    <row r="8" spans="1:23" ht="43.65" customHeight="1">
      <c r="A8" s="9">
        <v>2</v>
      </c>
      <c r="B8" s="20"/>
      <c r="C8" s="10" t="s">
        <v>29</v>
      </c>
      <c r="D8" s="12" t="s">
        <v>30</v>
      </c>
      <c r="E8" s="12" t="s">
        <v>31</v>
      </c>
      <c r="F8" s="12" t="s">
        <v>32</v>
      </c>
      <c r="G8" s="11">
        <v>1</v>
      </c>
      <c r="H8" s="12" t="s">
        <v>33</v>
      </c>
      <c r="I8" s="12"/>
      <c r="J8" s="13">
        <f>IF((G8*H8)&lt;&gt;0,G8*H8,"-")</f>
        <v>2.6</v>
      </c>
      <c r="K8" s="14" t="str">
        <f>IF((G8*I8)&lt;&gt;0,G8*I8,"-")</f>
        <v>-</v>
      </c>
      <c r="L8" s="15"/>
      <c r="M8" s="16" t="str">
        <f>IF((G8*L8)&lt;&gt;0,G8*L8,"-")</f>
        <v>-</v>
      </c>
      <c r="N8" s="12"/>
      <c r="O8" s="12"/>
      <c r="P8" s="12"/>
      <c r="Q8" s="15"/>
      <c r="R8" s="12"/>
      <c r="S8" s="17"/>
      <c r="T8" s="18">
        <f>G8*S8</f>
        <v>0</v>
      </c>
      <c r="U8" s="19">
        <f>T8*21%</f>
        <v>0</v>
      </c>
      <c r="V8" s="2"/>
      <c r="W8" s="3"/>
    </row>
    <row r="9" spans="1:23" ht="56.4" customHeight="1">
      <c r="A9" s="9">
        <v>3</v>
      </c>
      <c r="B9" s="10"/>
      <c r="C9" s="10" t="s">
        <v>34</v>
      </c>
      <c r="D9" s="11">
        <v>480</v>
      </c>
      <c r="E9" s="11">
        <v>550</v>
      </c>
      <c r="F9" s="11">
        <v>855</v>
      </c>
      <c r="G9" s="11">
        <v>1</v>
      </c>
      <c r="H9" s="12" t="s">
        <v>28</v>
      </c>
      <c r="I9" s="12"/>
      <c r="J9" s="13">
        <f>IF((G9*H9)&lt;&gt;0,G9*H9,"-")</f>
        <v>0.3</v>
      </c>
      <c r="K9" s="14" t="str">
        <f>IF((G9*I9)&lt;&gt;0,G9*I9,"-")</f>
        <v>-</v>
      </c>
      <c r="L9" s="15"/>
      <c r="M9" s="16" t="str">
        <f>IF((G9*L9)&lt;&gt;0,G9*L9,"-")</f>
        <v>-</v>
      </c>
      <c r="N9" s="12"/>
      <c r="O9" s="12"/>
      <c r="P9" s="12"/>
      <c r="Q9" s="15"/>
      <c r="R9" s="12"/>
      <c r="S9" s="17"/>
      <c r="T9" s="18">
        <f>G9*S9</f>
        <v>0</v>
      </c>
      <c r="U9" s="19">
        <f>T9*21%</f>
        <v>0</v>
      </c>
      <c r="V9" s="2"/>
      <c r="W9" s="3"/>
    </row>
    <row r="10" spans="1:23" ht="143.25" customHeight="1">
      <c r="A10" s="12" t="s">
        <v>35</v>
      </c>
      <c r="B10" s="20"/>
      <c r="C10" s="10" t="s">
        <v>36</v>
      </c>
      <c r="D10" s="11">
        <v>600</v>
      </c>
      <c r="E10" s="11">
        <v>633</v>
      </c>
      <c r="F10" s="11">
        <v>814</v>
      </c>
      <c r="G10" s="11">
        <v>1</v>
      </c>
      <c r="H10" s="12"/>
      <c r="I10" s="12" t="s">
        <v>37</v>
      </c>
      <c r="J10" s="14" t="str">
        <f>IF((G10*H10)&lt;&gt;0,G10*H10,"-")</f>
        <v>-</v>
      </c>
      <c r="K10" s="13">
        <f>IF((G10*I10)&lt;&gt;0,G10*I10,"-")</f>
        <v>8.95</v>
      </c>
      <c r="L10" s="15"/>
      <c r="M10" s="16" t="str">
        <f>IF((G10*L10)&lt;&gt;0,G10*L10,"-")</f>
        <v>-</v>
      </c>
      <c r="N10" s="12" t="s">
        <v>38</v>
      </c>
      <c r="O10" s="12"/>
      <c r="P10" s="12" t="s">
        <v>39</v>
      </c>
      <c r="Q10" s="15"/>
      <c r="R10" s="12"/>
      <c r="S10" s="17"/>
      <c r="T10" s="18">
        <f>G10*S10</f>
        <v>0</v>
      </c>
      <c r="U10" s="19">
        <f>T10*21%</f>
        <v>0</v>
      </c>
      <c r="V10" s="2"/>
      <c r="W10" s="3"/>
    </row>
    <row r="11" spans="1:23" ht="30" customHeight="1">
      <c r="A11" s="112" t="s">
        <v>40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4"/>
      <c r="S11" s="108"/>
      <c r="T11" s="108"/>
      <c r="U11" s="109"/>
      <c r="V11" s="2"/>
      <c r="W11" s="3"/>
    </row>
    <row r="12" spans="1:23" ht="33.9" customHeight="1">
      <c r="A12" s="12" t="s">
        <v>41</v>
      </c>
      <c r="B12" s="10"/>
      <c r="C12" s="10" t="s">
        <v>42</v>
      </c>
      <c r="D12" s="11">
        <v>1000</v>
      </c>
      <c r="E12" s="11">
        <v>500</v>
      </c>
      <c r="F12" s="11">
        <v>900</v>
      </c>
      <c r="G12" s="11">
        <v>1</v>
      </c>
      <c r="H12" s="12"/>
      <c r="I12" s="12"/>
      <c r="J12" s="14" t="str">
        <f aca="true" t="shared" si="0" ref="J12:J17">IF((G12*H12)&lt;&gt;0,G12*H12,"-")</f>
        <v>-</v>
      </c>
      <c r="K12" s="14" t="str">
        <f aca="true" t="shared" si="1" ref="K12:K17">IF((G12*I12)&lt;&gt;0,G12*I12,"-")</f>
        <v>-</v>
      </c>
      <c r="L12" s="15"/>
      <c r="M12" s="16" t="str">
        <f aca="true" t="shared" si="2" ref="M12:M28">IF((G12*L12)&lt;&gt;0,G12*L12,"-")</f>
        <v>-</v>
      </c>
      <c r="N12" s="12" t="s">
        <v>43</v>
      </c>
      <c r="O12" s="12" t="s">
        <v>43</v>
      </c>
      <c r="P12" s="12" t="s">
        <v>43</v>
      </c>
      <c r="Q12" s="15"/>
      <c r="R12" s="12"/>
      <c r="S12" s="17"/>
      <c r="T12" s="18">
        <f aca="true" t="shared" si="3" ref="T12:T28">G12*S12</f>
        <v>0</v>
      </c>
      <c r="U12" s="19">
        <f aca="true" t="shared" si="4" ref="U12:U28">T12*21%</f>
        <v>0</v>
      </c>
      <c r="V12" s="2"/>
      <c r="W12" s="3"/>
    </row>
    <row r="13" spans="1:23" ht="118.35" customHeight="1">
      <c r="A13" s="12" t="s">
        <v>44</v>
      </c>
      <c r="B13" s="10"/>
      <c r="C13" s="10" t="s">
        <v>45</v>
      </c>
      <c r="D13" s="11">
        <v>850</v>
      </c>
      <c r="E13" s="11">
        <v>842</v>
      </c>
      <c r="F13" s="11">
        <v>754</v>
      </c>
      <c r="G13" s="11">
        <v>1</v>
      </c>
      <c r="H13" s="12"/>
      <c r="I13" s="12" t="s">
        <v>46</v>
      </c>
      <c r="J13" s="14" t="str">
        <f t="shared" si="0"/>
        <v>-</v>
      </c>
      <c r="K13" s="13">
        <f t="shared" si="1"/>
        <v>10.8</v>
      </c>
      <c r="L13" s="15"/>
      <c r="M13" s="16" t="str">
        <f t="shared" si="2"/>
        <v>-</v>
      </c>
      <c r="N13" s="12" t="s">
        <v>38</v>
      </c>
      <c r="O13" s="12"/>
      <c r="P13" s="12" t="s">
        <v>39</v>
      </c>
      <c r="Q13" s="15"/>
      <c r="R13" s="12"/>
      <c r="S13" s="17"/>
      <c r="T13" s="18">
        <f t="shared" si="3"/>
        <v>0</v>
      </c>
      <c r="U13" s="19">
        <f t="shared" si="4"/>
        <v>0</v>
      </c>
      <c r="V13" s="2"/>
      <c r="W13" s="3"/>
    </row>
    <row r="14" spans="1:23" ht="22.65" customHeight="1">
      <c r="A14" s="12" t="s">
        <v>47</v>
      </c>
      <c r="B14" s="10"/>
      <c r="C14" s="10" t="s">
        <v>48</v>
      </c>
      <c r="D14" s="12" t="s">
        <v>43</v>
      </c>
      <c r="E14" s="12" t="s">
        <v>43</v>
      </c>
      <c r="F14" s="12" t="s">
        <v>43</v>
      </c>
      <c r="G14" s="11">
        <v>1</v>
      </c>
      <c r="H14" s="12"/>
      <c r="I14" s="12"/>
      <c r="J14" s="14" t="str">
        <f t="shared" si="0"/>
        <v>-</v>
      </c>
      <c r="K14" s="14" t="str">
        <f t="shared" si="1"/>
        <v>-</v>
      </c>
      <c r="L14" s="15"/>
      <c r="M14" s="16" t="str">
        <f t="shared" si="2"/>
        <v>-</v>
      </c>
      <c r="N14" s="12" t="s">
        <v>43</v>
      </c>
      <c r="O14" s="12" t="s">
        <v>43</v>
      </c>
      <c r="P14" s="12" t="s">
        <v>43</v>
      </c>
      <c r="Q14" s="15"/>
      <c r="R14" s="12"/>
      <c r="S14" s="17"/>
      <c r="T14" s="18">
        <f t="shared" si="3"/>
        <v>0</v>
      </c>
      <c r="U14" s="19">
        <f t="shared" si="4"/>
        <v>0</v>
      </c>
      <c r="V14" s="2"/>
      <c r="W14" s="3"/>
    </row>
    <row r="15" spans="1:23" ht="45.45" customHeight="1">
      <c r="A15" s="12" t="s">
        <v>49</v>
      </c>
      <c r="B15" s="10"/>
      <c r="C15" s="10" t="s">
        <v>50</v>
      </c>
      <c r="D15" s="12" t="s">
        <v>43</v>
      </c>
      <c r="E15" s="12" t="s">
        <v>43</v>
      </c>
      <c r="F15" s="12" t="s">
        <v>43</v>
      </c>
      <c r="G15" s="11">
        <v>1</v>
      </c>
      <c r="H15" s="12"/>
      <c r="I15" s="12"/>
      <c r="J15" s="14" t="str">
        <f t="shared" si="0"/>
        <v>-</v>
      </c>
      <c r="K15" s="14" t="str">
        <f t="shared" si="1"/>
        <v>-</v>
      </c>
      <c r="L15" s="15"/>
      <c r="M15" s="16" t="str">
        <f t="shared" si="2"/>
        <v>-</v>
      </c>
      <c r="N15" s="12" t="s">
        <v>43</v>
      </c>
      <c r="O15" s="12" t="s">
        <v>43</v>
      </c>
      <c r="P15" s="12" t="s">
        <v>43</v>
      </c>
      <c r="Q15" s="15"/>
      <c r="R15" s="12"/>
      <c r="S15" s="17"/>
      <c r="T15" s="18">
        <f t="shared" si="3"/>
        <v>0</v>
      </c>
      <c r="U15" s="19">
        <f t="shared" si="4"/>
        <v>0</v>
      </c>
      <c r="V15" s="2"/>
      <c r="W15" s="3"/>
    </row>
    <row r="16" spans="1:23" ht="45.15" customHeight="1">
      <c r="A16" s="12" t="s">
        <v>51</v>
      </c>
      <c r="B16" s="10"/>
      <c r="C16" s="10" t="s">
        <v>52</v>
      </c>
      <c r="D16" s="11">
        <v>350</v>
      </c>
      <c r="E16" s="11">
        <v>700</v>
      </c>
      <c r="F16" s="11">
        <v>900</v>
      </c>
      <c r="G16" s="11">
        <v>1</v>
      </c>
      <c r="H16" s="12"/>
      <c r="I16" s="12"/>
      <c r="J16" s="14" t="str">
        <f t="shared" si="0"/>
        <v>-</v>
      </c>
      <c r="K16" s="14" t="str">
        <f t="shared" si="1"/>
        <v>-</v>
      </c>
      <c r="L16" s="15"/>
      <c r="M16" s="16" t="str">
        <f t="shared" si="2"/>
        <v>-</v>
      </c>
      <c r="N16" s="12"/>
      <c r="O16" s="12"/>
      <c r="P16" s="12"/>
      <c r="Q16" s="15"/>
      <c r="R16" s="12"/>
      <c r="S16" s="17"/>
      <c r="T16" s="18">
        <f t="shared" si="3"/>
        <v>0</v>
      </c>
      <c r="U16" s="19">
        <f t="shared" si="4"/>
        <v>0</v>
      </c>
      <c r="V16" s="2"/>
      <c r="W16" s="3"/>
    </row>
    <row r="17" spans="1:23" ht="44.85" customHeight="1">
      <c r="A17" s="12" t="s">
        <v>53</v>
      </c>
      <c r="B17" s="10"/>
      <c r="C17" s="10" t="s">
        <v>54</v>
      </c>
      <c r="D17" s="11">
        <v>700</v>
      </c>
      <c r="E17" s="11">
        <v>700</v>
      </c>
      <c r="F17" s="11">
        <v>900</v>
      </c>
      <c r="G17" s="11">
        <v>1</v>
      </c>
      <c r="H17" s="12"/>
      <c r="I17" s="12" t="s">
        <v>55</v>
      </c>
      <c r="J17" s="14" t="str">
        <f t="shared" si="0"/>
        <v>-</v>
      </c>
      <c r="K17" s="13">
        <f t="shared" si="1"/>
        <v>20</v>
      </c>
      <c r="L17" s="15"/>
      <c r="M17" s="16" t="str">
        <f t="shared" si="2"/>
        <v>-</v>
      </c>
      <c r="N17" s="12"/>
      <c r="O17" s="12"/>
      <c r="P17" s="12"/>
      <c r="Q17" s="15"/>
      <c r="R17" s="12"/>
      <c r="S17" s="17"/>
      <c r="T17" s="18">
        <f t="shared" si="3"/>
        <v>0</v>
      </c>
      <c r="U17" s="19">
        <f t="shared" si="4"/>
        <v>0</v>
      </c>
      <c r="V17" s="2"/>
      <c r="W17" s="21" t="s">
        <v>43</v>
      </c>
    </row>
    <row r="18" spans="1:23" ht="22.5" customHeight="1">
      <c r="A18" s="12" t="s">
        <v>56</v>
      </c>
      <c r="B18" s="10"/>
      <c r="C18" s="10" t="s">
        <v>57</v>
      </c>
      <c r="D18" s="11"/>
      <c r="E18" s="11"/>
      <c r="F18" s="11"/>
      <c r="G18" s="11">
        <v>2</v>
      </c>
      <c r="H18" s="12"/>
      <c r="I18" s="12"/>
      <c r="J18" s="22"/>
      <c r="K18" s="22"/>
      <c r="L18" s="15"/>
      <c r="M18" s="16" t="str">
        <f t="shared" si="2"/>
        <v>-</v>
      </c>
      <c r="N18" s="12"/>
      <c r="O18" s="12"/>
      <c r="P18" s="12"/>
      <c r="Q18" s="15"/>
      <c r="R18" s="12"/>
      <c r="S18" s="17"/>
      <c r="T18" s="18">
        <f t="shared" si="3"/>
        <v>0</v>
      </c>
      <c r="U18" s="19">
        <f t="shared" si="4"/>
        <v>0</v>
      </c>
      <c r="V18" s="2"/>
      <c r="W18" s="3"/>
    </row>
    <row r="19" spans="1:23" ht="57.45" customHeight="1">
      <c r="A19" s="12" t="s">
        <v>58</v>
      </c>
      <c r="B19" s="10"/>
      <c r="C19" s="23" t="s">
        <v>59</v>
      </c>
      <c r="D19" s="11">
        <v>350</v>
      </c>
      <c r="E19" s="11">
        <v>700</v>
      </c>
      <c r="F19" s="11">
        <v>900</v>
      </c>
      <c r="G19" s="11">
        <v>1</v>
      </c>
      <c r="H19" s="12" t="s">
        <v>60</v>
      </c>
      <c r="I19" s="12"/>
      <c r="J19" s="13">
        <f aca="true" t="shared" si="5" ref="J19:J28">IF((G19*H19)&lt;&gt;0,G19*H19,"-")</f>
        <v>3</v>
      </c>
      <c r="K19" s="14" t="str">
        <f aca="true" t="shared" si="6" ref="K19:K28">IF((G19*I19)&lt;&gt;0,G19*I19,"-")</f>
        <v>-</v>
      </c>
      <c r="L19" s="15"/>
      <c r="M19" s="16" t="str">
        <f t="shared" si="2"/>
        <v>-</v>
      </c>
      <c r="N19" s="12"/>
      <c r="O19" s="12"/>
      <c r="P19" s="12"/>
      <c r="Q19" s="15"/>
      <c r="R19" s="12"/>
      <c r="S19" s="17"/>
      <c r="T19" s="18">
        <f t="shared" si="3"/>
        <v>0</v>
      </c>
      <c r="U19" s="19">
        <f t="shared" si="4"/>
        <v>0</v>
      </c>
      <c r="V19" s="2"/>
      <c r="W19" s="3"/>
    </row>
    <row r="20" spans="1:23" ht="56.7" customHeight="1">
      <c r="A20" s="12" t="s">
        <v>61</v>
      </c>
      <c r="B20" s="10"/>
      <c r="C20" s="10" t="s">
        <v>62</v>
      </c>
      <c r="D20" s="11">
        <v>450</v>
      </c>
      <c r="E20" s="11">
        <v>700</v>
      </c>
      <c r="F20" s="11">
        <v>900</v>
      </c>
      <c r="G20" s="11">
        <v>1</v>
      </c>
      <c r="H20" s="12"/>
      <c r="I20" s="12" t="s">
        <v>41</v>
      </c>
      <c r="J20" s="14" t="str">
        <f t="shared" si="5"/>
        <v>-</v>
      </c>
      <c r="K20" s="13">
        <f t="shared" si="6"/>
        <v>5</v>
      </c>
      <c r="L20" s="15"/>
      <c r="M20" s="16" t="str">
        <f t="shared" si="2"/>
        <v>-</v>
      </c>
      <c r="N20" s="12" t="s">
        <v>38</v>
      </c>
      <c r="O20" s="12"/>
      <c r="P20" s="12" t="s">
        <v>39</v>
      </c>
      <c r="Q20" s="15"/>
      <c r="R20" s="12"/>
      <c r="S20" s="17"/>
      <c r="T20" s="18">
        <f t="shared" si="3"/>
        <v>0</v>
      </c>
      <c r="U20" s="19">
        <f t="shared" si="4"/>
        <v>0</v>
      </c>
      <c r="V20" s="2"/>
      <c r="W20" s="3"/>
    </row>
    <row r="21" spans="1:23" ht="44.4" customHeight="1">
      <c r="A21" s="12" t="s">
        <v>63</v>
      </c>
      <c r="B21" s="10"/>
      <c r="C21" s="23" t="s">
        <v>52</v>
      </c>
      <c r="D21" s="11">
        <v>700</v>
      </c>
      <c r="E21" s="11">
        <v>700</v>
      </c>
      <c r="F21" s="11">
        <v>900</v>
      </c>
      <c r="G21" s="11">
        <v>1</v>
      </c>
      <c r="H21" s="12"/>
      <c r="I21" s="12"/>
      <c r="J21" s="14" t="str">
        <f t="shared" si="5"/>
        <v>-</v>
      </c>
      <c r="K21" s="14" t="str">
        <f t="shared" si="6"/>
        <v>-</v>
      </c>
      <c r="L21" s="15"/>
      <c r="M21" s="16" t="str">
        <f t="shared" si="2"/>
        <v>-</v>
      </c>
      <c r="N21" s="12"/>
      <c r="O21" s="12"/>
      <c r="P21" s="12"/>
      <c r="Q21" s="15"/>
      <c r="R21" s="12"/>
      <c r="S21" s="17"/>
      <c r="T21" s="18">
        <f t="shared" si="3"/>
        <v>0</v>
      </c>
      <c r="U21" s="19">
        <f t="shared" si="4"/>
        <v>0</v>
      </c>
      <c r="V21" s="2"/>
      <c r="W21" s="3"/>
    </row>
    <row r="22" spans="1:23" ht="54.9" customHeight="1">
      <c r="A22" s="12" t="s">
        <v>64</v>
      </c>
      <c r="B22" s="10"/>
      <c r="C22" s="10" t="s">
        <v>65</v>
      </c>
      <c r="D22" s="11">
        <v>1000</v>
      </c>
      <c r="E22" s="11">
        <v>700</v>
      </c>
      <c r="F22" s="11">
        <v>900</v>
      </c>
      <c r="G22" s="11">
        <v>1</v>
      </c>
      <c r="H22" s="12"/>
      <c r="I22" s="12"/>
      <c r="J22" s="14" t="str">
        <f t="shared" si="5"/>
        <v>-</v>
      </c>
      <c r="K22" s="14" t="str">
        <f t="shared" si="6"/>
        <v>-</v>
      </c>
      <c r="L22" s="15"/>
      <c r="M22" s="16" t="str">
        <f t="shared" si="2"/>
        <v>-</v>
      </c>
      <c r="N22" s="12"/>
      <c r="O22" s="12"/>
      <c r="P22" s="12"/>
      <c r="Q22" s="15"/>
      <c r="R22" s="12"/>
      <c r="S22" s="17"/>
      <c r="T22" s="18">
        <f t="shared" si="3"/>
        <v>0</v>
      </c>
      <c r="U22" s="19">
        <f t="shared" si="4"/>
        <v>0</v>
      </c>
      <c r="V22" s="2"/>
      <c r="W22" s="3"/>
    </row>
    <row r="23" spans="1:23" ht="57" customHeight="1">
      <c r="A23" s="12" t="s">
        <v>66</v>
      </c>
      <c r="B23" s="10"/>
      <c r="C23" s="10" t="s">
        <v>67</v>
      </c>
      <c r="D23" s="11">
        <v>1600</v>
      </c>
      <c r="E23" s="11">
        <v>700</v>
      </c>
      <c r="F23" s="11">
        <v>900</v>
      </c>
      <c r="G23" s="11">
        <v>1</v>
      </c>
      <c r="H23" s="12" t="s">
        <v>60</v>
      </c>
      <c r="I23" s="12"/>
      <c r="J23" s="13">
        <f t="shared" si="5"/>
        <v>3</v>
      </c>
      <c r="K23" s="14" t="str">
        <f t="shared" si="6"/>
        <v>-</v>
      </c>
      <c r="L23" s="15"/>
      <c r="M23" s="16" t="str">
        <f t="shared" si="2"/>
        <v>-</v>
      </c>
      <c r="N23" s="12"/>
      <c r="O23" s="12"/>
      <c r="P23" s="12"/>
      <c r="Q23" s="15"/>
      <c r="R23" s="12"/>
      <c r="S23" s="17"/>
      <c r="T23" s="18">
        <f t="shared" si="3"/>
        <v>0</v>
      </c>
      <c r="U23" s="19">
        <f t="shared" si="4"/>
        <v>0</v>
      </c>
      <c r="V23" s="2"/>
      <c r="W23" s="3"/>
    </row>
    <row r="24" spans="1:23" ht="56.1" customHeight="1">
      <c r="A24" s="12" t="s">
        <v>68</v>
      </c>
      <c r="B24" s="10"/>
      <c r="C24" s="10" t="s">
        <v>69</v>
      </c>
      <c r="D24" s="11">
        <v>1800</v>
      </c>
      <c r="E24" s="11">
        <v>700</v>
      </c>
      <c r="F24" s="11">
        <v>900</v>
      </c>
      <c r="G24" s="11">
        <v>1</v>
      </c>
      <c r="H24" s="12"/>
      <c r="I24" s="12"/>
      <c r="J24" s="14" t="str">
        <f t="shared" si="5"/>
        <v>-</v>
      </c>
      <c r="K24" s="14" t="str">
        <f t="shared" si="6"/>
        <v>-</v>
      </c>
      <c r="L24" s="15"/>
      <c r="M24" s="16" t="str">
        <f t="shared" si="2"/>
        <v>-</v>
      </c>
      <c r="N24" s="12"/>
      <c r="O24" s="12"/>
      <c r="P24" s="12"/>
      <c r="Q24" s="15"/>
      <c r="R24" s="12"/>
      <c r="S24" s="17"/>
      <c r="T24" s="18">
        <f t="shared" si="3"/>
        <v>0</v>
      </c>
      <c r="U24" s="19">
        <f t="shared" si="4"/>
        <v>0</v>
      </c>
      <c r="V24" s="2"/>
      <c r="W24" s="3"/>
    </row>
    <row r="25" spans="1:23" ht="44.1" customHeight="1">
      <c r="A25" s="12" t="s">
        <v>70</v>
      </c>
      <c r="B25" s="10"/>
      <c r="C25" s="10" t="s">
        <v>71</v>
      </c>
      <c r="D25" s="11">
        <v>600</v>
      </c>
      <c r="E25" s="11">
        <v>585</v>
      </c>
      <c r="F25" s="11">
        <v>855</v>
      </c>
      <c r="G25" s="11">
        <v>1</v>
      </c>
      <c r="H25" s="12" t="s">
        <v>72</v>
      </c>
      <c r="I25" s="12"/>
      <c r="J25" s="13">
        <f t="shared" si="5"/>
        <v>0.5</v>
      </c>
      <c r="K25" s="14" t="str">
        <f t="shared" si="6"/>
        <v>-</v>
      </c>
      <c r="L25" s="15"/>
      <c r="M25" s="16" t="str">
        <f t="shared" si="2"/>
        <v>-</v>
      </c>
      <c r="N25" s="12"/>
      <c r="O25" s="12"/>
      <c r="P25" s="12"/>
      <c r="Q25" s="15"/>
      <c r="R25" s="12"/>
      <c r="S25" s="17"/>
      <c r="T25" s="18">
        <f t="shared" si="3"/>
        <v>0</v>
      </c>
      <c r="U25" s="19">
        <f t="shared" si="4"/>
        <v>0</v>
      </c>
      <c r="V25" s="2"/>
      <c r="W25" s="3"/>
    </row>
    <row r="26" spans="1:23" ht="32.85" customHeight="1">
      <c r="A26" s="12" t="s">
        <v>73</v>
      </c>
      <c r="B26" s="10"/>
      <c r="C26" s="10" t="s">
        <v>74</v>
      </c>
      <c r="D26" s="11">
        <v>400</v>
      </c>
      <c r="E26" s="11">
        <v>420</v>
      </c>
      <c r="F26" s="11">
        <v>160</v>
      </c>
      <c r="G26" s="11">
        <v>1</v>
      </c>
      <c r="H26" s="12" t="s">
        <v>60</v>
      </c>
      <c r="I26" s="12"/>
      <c r="J26" s="13">
        <f t="shared" si="5"/>
        <v>3</v>
      </c>
      <c r="K26" s="14" t="str">
        <f t="shared" si="6"/>
        <v>-</v>
      </c>
      <c r="L26" s="15"/>
      <c r="M26" s="16" t="str">
        <f t="shared" si="2"/>
        <v>-</v>
      </c>
      <c r="N26" s="12"/>
      <c r="O26" s="12"/>
      <c r="P26" s="12"/>
      <c r="Q26" s="15"/>
      <c r="R26" s="12"/>
      <c r="S26" s="17"/>
      <c r="T26" s="18">
        <f t="shared" si="3"/>
        <v>0</v>
      </c>
      <c r="U26" s="19">
        <f t="shared" si="4"/>
        <v>0</v>
      </c>
      <c r="V26" s="2"/>
      <c r="W26" s="3"/>
    </row>
    <row r="27" spans="1:23" ht="82.65" customHeight="1">
      <c r="A27" s="12" t="s">
        <v>55</v>
      </c>
      <c r="B27" s="10"/>
      <c r="C27" s="10" t="s">
        <v>75</v>
      </c>
      <c r="D27" s="11">
        <v>1342</v>
      </c>
      <c r="E27" s="11">
        <v>700</v>
      </c>
      <c r="F27" s="11">
        <v>850</v>
      </c>
      <c r="G27" s="11">
        <v>1</v>
      </c>
      <c r="H27" s="12" t="s">
        <v>72</v>
      </c>
      <c r="I27" s="12"/>
      <c r="J27" s="13">
        <f t="shared" si="5"/>
        <v>0.5</v>
      </c>
      <c r="K27" s="14" t="str">
        <f t="shared" si="6"/>
        <v>-</v>
      </c>
      <c r="L27" s="15"/>
      <c r="M27" s="16" t="str">
        <f t="shared" si="2"/>
        <v>-</v>
      </c>
      <c r="N27" s="12"/>
      <c r="O27" s="12"/>
      <c r="P27" s="12"/>
      <c r="Q27" s="15"/>
      <c r="R27" s="12"/>
      <c r="S27" s="17"/>
      <c r="T27" s="18">
        <f t="shared" si="3"/>
        <v>0</v>
      </c>
      <c r="U27" s="19">
        <f t="shared" si="4"/>
        <v>0</v>
      </c>
      <c r="V27" s="2"/>
      <c r="W27" s="3"/>
    </row>
    <row r="28" spans="1:23" ht="57.15" customHeight="1">
      <c r="A28" s="12" t="s">
        <v>76</v>
      </c>
      <c r="B28" s="24"/>
      <c r="C28" s="10" t="s">
        <v>77</v>
      </c>
      <c r="D28" s="11">
        <v>693</v>
      </c>
      <c r="E28" s="11">
        <v>826</v>
      </c>
      <c r="F28" s="11">
        <v>2008</v>
      </c>
      <c r="G28" s="11">
        <v>1</v>
      </c>
      <c r="H28" s="12" t="s">
        <v>28</v>
      </c>
      <c r="I28" s="12"/>
      <c r="J28" s="13">
        <f t="shared" si="5"/>
        <v>0.3</v>
      </c>
      <c r="K28" s="14" t="str">
        <f t="shared" si="6"/>
        <v>-</v>
      </c>
      <c r="L28" s="15"/>
      <c r="M28" s="16" t="str">
        <f t="shared" si="2"/>
        <v>-</v>
      </c>
      <c r="N28" s="12"/>
      <c r="O28" s="12"/>
      <c r="P28" s="12"/>
      <c r="Q28" s="15"/>
      <c r="R28" s="12"/>
      <c r="S28" s="17"/>
      <c r="T28" s="18">
        <f t="shared" si="3"/>
        <v>0</v>
      </c>
      <c r="U28" s="19">
        <f t="shared" si="4"/>
        <v>0</v>
      </c>
      <c r="V28" s="2"/>
      <c r="W28" s="3"/>
    </row>
    <row r="29" spans="1:23" ht="9.9" customHeight="1">
      <c r="A29" s="25"/>
      <c r="B29" s="25"/>
      <c r="C29" s="26"/>
      <c r="D29" s="27"/>
      <c r="E29" s="27"/>
      <c r="F29" s="27"/>
      <c r="G29" s="27"/>
      <c r="H29" s="27"/>
      <c r="I29" s="28"/>
      <c r="J29" s="28"/>
      <c r="K29" s="28"/>
      <c r="L29" s="29"/>
      <c r="M29" s="27"/>
      <c r="N29" s="30"/>
      <c r="O29" s="31"/>
      <c r="P29" s="31"/>
      <c r="Q29" s="32"/>
      <c r="R29" s="33"/>
      <c r="S29" s="34"/>
      <c r="T29" s="35"/>
      <c r="U29" s="36"/>
      <c r="V29" s="37"/>
      <c r="W29" s="3"/>
    </row>
    <row r="30" spans="1:23" ht="24.45" customHeight="1">
      <c r="A30" s="124"/>
      <c r="B30" s="71"/>
      <c r="C30" s="125"/>
      <c r="D30" s="38"/>
      <c r="E30" s="96"/>
      <c r="F30" s="97"/>
      <c r="G30" s="97"/>
      <c r="H30" s="98"/>
      <c r="I30" s="99"/>
      <c r="J30" s="100"/>
      <c r="K30" s="99"/>
      <c r="L30" s="100"/>
      <c r="M30" s="64"/>
      <c r="N30" s="130"/>
      <c r="O30" s="111" t="s">
        <v>78</v>
      </c>
      <c r="P30" s="108"/>
      <c r="Q30" s="108"/>
      <c r="R30" s="108"/>
      <c r="S30" s="109"/>
      <c r="T30" s="39"/>
      <c r="U30" s="19">
        <f>T30*21%</f>
        <v>0</v>
      </c>
      <c r="V30" s="2"/>
      <c r="W30" s="3"/>
    </row>
    <row r="31" spans="1:23" ht="24" customHeight="1">
      <c r="A31" s="126"/>
      <c r="B31" s="78"/>
      <c r="C31" s="127"/>
      <c r="D31" s="40"/>
      <c r="E31" s="101"/>
      <c r="F31" s="102"/>
      <c r="G31" s="102"/>
      <c r="H31" s="103"/>
      <c r="I31" s="99"/>
      <c r="J31" s="100"/>
      <c r="K31" s="99"/>
      <c r="L31" s="100"/>
      <c r="M31" s="64"/>
      <c r="N31" s="131"/>
      <c r="O31" s="111" t="s">
        <v>79</v>
      </c>
      <c r="P31" s="108"/>
      <c r="Q31" s="108"/>
      <c r="R31" s="108"/>
      <c r="S31" s="109"/>
      <c r="T31" s="39"/>
      <c r="U31" s="19">
        <f>T31*21%</f>
        <v>0</v>
      </c>
      <c r="V31" s="2"/>
      <c r="W31" s="3"/>
    </row>
    <row r="32" spans="1:23" ht="24" customHeight="1">
      <c r="A32" s="128"/>
      <c r="B32" s="85"/>
      <c r="C32" s="129"/>
      <c r="D32" s="41"/>
      <c r="E32" s="104"/>
      <c r="F32" s="105"/>
      <c r="G32" s="105"/>
      <c r="H32" s="106"/>
      <c r="I32" s="99"/>
      <c r="J32" s="100"/>
      <c r="K32" s="99"/>
      <c r="L32" s="100"/>
      <c r="M32" s="64"/>
      <c r="N32" s="132"/>
      <c r="O32" s="111" t="s">
        <v>80</v>
      </c>
      <c r="P32" s="108"/>
      <c r="Q32" s="108"/>
      <c r="R32" s="108"/>
      <c r="S32" s="109"/>
      <c r="T32" s="39"/>
      <c r="U32" s="19">
        <f>T32*21%</f>
        <v>0</v>
      </c>
      <c r="V32" s="2"/>
      <c r="W32" s="3"/>
    </row>
    <row r="33" spans="1:23" ht="9.9" customHeight="1">
      <c r="A33" s="42"/>
      <c r="B33" s="43"/>
      <c r="C33" s="44"/>
      <c r="D33" s="45"/>
      <c r="E33" s="45"/>
      <c r="F33" s="45"/>
      <c r="G33" s="46"/>
      <c r="H33" s="47"/>
      <c r="I33" s="47"/>
      <c r="J33" s="47"/>
      <c r="K33" s="47"/>
      <c r="L33" s="48"/>
      <c r="M33" s="47"/>
      <c r="N33" s="49"/>
      <c r="O33" s="110"/>
      <c r="P33" s="108"/>
      <c r="Q33" s="108"/>
      <c r="R33" s="108"/>
      <c r="S33" s="108"/>
      <c r="T33" s="35"/>
      <c r="U33" s="36"/>
      <c r="V33" s="37"/>
      <c r="W33" s="3"/>
    </row>
    <row r="34" spans="1:23" ht="24" customHeight="1">
      <c r="A34" s="69"/>
      <c r="B34" s="70"/>
      <c r="C34" s="71"/>
      <c r="D34" s="71"/>
      <c r="E34" s="71"/>
      <c r="F34" s="72"/>
      <c r="G34" s="73"/>
      <c r="H34" s="73"/>
      <c r="I34" s="73"/>
      <c r="J34" s="73"/>
      <c r="K34" s="73"/>
      <c r="L34" s="73"/>
      <c r="M34" s="74"/>
      <c r="N34" s="75"/>
      <c r="O34" s="107" t="s">
        <v>81</v>
      </c>
      <c r="P34" s="108"/>
      <c r="Q34" s="108"/>
      <c r="R34" s="108"/>
      <c r="S34" s="109"/>
      <c r="T34" s="50"/>
      <c r="U34" s="51">
        <f>SUM(T7:T32)</f>
        <v>0</v>
      </c>
      <c r="V34" s="2"/>
      <c r="W34" s="3"/>
    </row>
    <row r="35" spans="1:23" ht="24.15" customHeight="1">
      <c r="A35" s="76"/>
      <c r="B35" s="77"/>
      <c r="C35" s="78"/>
      <c r="D35" s="78"/>
      <c r="E35" s="78"/>
      <c r="F35" s="79"/>
      <c r="G35" s="80"/>
      <c r="H35" s="80"/>
      <c r="I35" s="80"/>
      <c r="J35" s="80"/>
      <c r="K35" s="80"/>
      <c r="L35" s="80"/>
      <c r="M35" s="81"/>
      <c r="N35" s="82"/>
      <c r="O35" s="107" t="s">
        <v>82</v>
      </c>
      <c r="P35" s="108"/>
      <c r="Q35" s="108"/>
      <c r="R35" s="108"/>
      <c r="S35" s="109"/>
      <c r="T35" s="50"/>
      <c r="U35" s="51">
        <f>SUM(U7:U32)</f>
        <v>0</v>
      </c>
      <c r="V35" s="2"/>
      <c r="W35" s="3"/>
    </row>
    <row r="36" spans="1:23" ht="24" customHeight="1">
      <c r="A36" s="83"/>
      <c r="B36" s="84"/>
      <c r="C36" s="85"/>
      <c r="D36" s="85"/>
      <c r="E36" s="85"/>
      <c r="F36" s="86"/>
      <c r="G36" s="87"/>
      <c r="H36" s="87"/>
      <c r="I36" s="87"/>
      <c r="J36" s="87"/>
      <c r="K36" s="87"/>
      <c r="L36" s="87"/>
      <c r="M36" s="88"/>
      <c r="N36" s="89"/>
      <c r="O36" s="107" t="s">
        <v>83</v>
      </c>
      <c r="P36" s="108"/>
      <c r="Q36" s="108"/>
      <c r="R36" s="108"/>
      <c r="S36" s="109"/>
      <c r="T36" s="50"/>
      <c r="U36" s="51">
        <f>U34+U35</f>
        <v>0</v>
      </c>
      <c r="V36" s="2"/>
      <c r="W36" s="3"/>
    </row>
    <row r="37" spans="1:23" ht="9.9" customHeight="1">
      <c r="A37" s="90"/>
      <c r="B37" s="91"/>
      <c r="C37" s="92"/>
      <c r="D37" s="92"/>
      <c r="E37" s="93"/>
      <c r="F37" s="94"/>
      <c r="G37" s="61"/>
      <c r="H37" s="61"/>
      <c r="I37" s="62"/>
      <c r="J37" s="95"/>
      <c r="K37" s="61"/>
      <c r="L37" s="61"/>
      <c r="M37" s="62"/>
      <c r="N37" s="63"/>
      <c r="O37" s="54"/>
      <c r="P37" s="55"/>
      <c r="Q37" s="55"/>
      <c r="R37" s="56"/>
      <c r="S37" s="57"/>
      <c r="T37" s="58"/>
      <c r="U37" s="59"/>
      <c r="V37" s="3"/>
      <c r="W37" s="3"/>
    </row>
    <row r="38" spans="1:23" ht="24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5"/>
      <c r="O38" s="60" t="s">
        <v>84</v>
      </c>
      <c r="P38" s="61"/>
      <c r="Q38" s="61"/>
      <c r="R38" s="61"/>
      <c r="S38" s="62"/>
      <c r="T38" s="52" t="s">
        <v>85</v>
      </c>
      <c r="U38" s="53">
        <f>SUM(J12:J28,J7:J10)</f>
        <v>13.500000000000002</v>
      </c>
      <c r="V38" s="2"/>
      <c r="W38" s="3"/>
    </row>
    <row r="39" spans="1:23" ht="24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5"/>
      <c r="O39" s="63"/>
      <c r="P39" s="64"/>
      <c r="Q39" s="64"/>
      <c r="R39" s="64"/>
      <c r="S39" s="65"/>
      <c r="T39" s="52" t="s">
        <v>86</v>
      </c>
      <c r="U39" s="53">
        <f>SUM(K12:K28,K7:K10)</f>
        <v>44.75</v>
      </c>
      <c r="V39" s="2"/>
      <c r="W39" s="3"/>
    </row>
    <row r="40" spans="1:23" ht="24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5"/>
      <c r="O40" s="66"/>
      <c r="P40" s="67"/>
      <c r="Q40" s="67"/>
      <c r="R40" s="67"/>
      <c r="S40" s="68"/>
      <c r="T40" s="52" t="s">
        <v>87</v>
      </c>
      <c r="U40" s="53">
        <f>SUM(M12:M28,M7:M10)</f>
        <v>0</v>
      </c>
      <c r="V40" s="2"/>
      <c r="W40" s="3"/>
    </row>
  </sheetData>
  <mergeCells count="31">
    <mergeCell ref="A1:U1"/>
    <mergeCell ref="A5:U5"/>
    <mergeCell ref="O34:S34"/>
    <mergeCell ref="O30:S30"/>
    <mergeCell ref="A30:C32"/>
    <mergeCell ref="N30:N32"/>
    <mergeCell ref="A3:A4"/>
    <mergeCell ref="B3:B4"/>
    <mergeCell ref="C3:C4"/>
    <mergeCell ref="D3:F3"/>
    <mergeCell ref="T3:T4"/>
    <mergeCell ref="Q3:Q4"/>
    <mergeCell ref="R3:R4"/>
    <mergeCell ref="G3:G4"/>
    <mergeCell ref="S3:S4"/>
    <mergeCell ref="U3:U4"/>
    <mergeCell ref="O37:U37"/>
    <mergeCell ref="O38:S40"/>
    <mergeCell ref="A34:N40"/>
    <mergeCell ref="V3:V4"/>
    <mergeCell ref="E30:M32"/>
    <mergeCell ref="O35:S35"/>
    <mergeCell ref="O36:S36"/>
    <mergeCell ref="O33:S33"/>
    <mergeCell ref="O32:S32"/>
    <mergeCell ref="O31:S31"/>
    <mergeCell ref="A11:U11"/>
    <mergeCell ref="A6:U6"/>
    <mergeCell ref="H3:K3"/>
    <mergeCell ref="L3:M3"/>
    <mergeCell ref="N3:P3"/>
  </mergeCells>
  <conditionalFormatting sqref="H33:J33">
    <cfRule type="cellIs" priority="1" dxfId="0" operator="lessThan" stopIfTrue="1">
      <formula>0</formula>
    </cfRule>
  </conditionalFormatting>
  <printOptions/>
  <pageMargins left="0.708661" right="0.708661" top="0.787402" bottom="0.787402" header="0.314961" footer="0.314961"/>
  <pageSetup horizontalDpi="600" verticalDpi="600" orientation="landscape" scale="60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Menclová</dc:creator>
  <cp:keywords/>
  <dc:description/>
  <cp:lastModifiedBy>Lenka Vaculíková</cp:lastModifiedBy>
  <dcterms:created xsi:type="dcterms:W3CDTF">2023-08-10T06:16:18Z</dcterms:created>
  <dcterms:modified xsi:type="dcterms:W3CDTF">2023-08-11T08:24:39Z</dcterms:modified>
  <cp:category/>
  <cp:version/>
  <cp:contentType/>
  <cp:contentStatus/>
</cp:coreProperties>
</file>