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36\1 výzva\"/>
    </mc:Choice>
  </mc:AlternateContent>
  <xr:revisionPtr revIDLastSave="0" documentId="13_ncr:1_{557848F4-1BA9-432F-8B98-B98E2471E1B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Tonery!$B$2:$T$22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R11" i="1"/>
  <c r="R12" i="1"/>
  <c r="S14" i="1"/>
  <c r="R15" i="1"/>
  <c r="R17" i="1"/>
  <c r="R18" i="1"/>
  <c r="S16" i="1"/>
  <c r="S11" i="1"/>
  <c r="O12" i="1"/>
  <c r="O13" i="1"/>
  <c r="O14" i="1"/>
  <c r="O15" i="1"/>
  <c r="O16" i="1"/>
  <c r="O17" i="1"/>
  <c r="O18" i="1"/>
  <c r="O19" i="1"/>
  <c r="R13" i="1"/>
  <c r="S13" i="1"/>
  <c r="R14" i="1"/>
  <c r="R19" i="1"/>
  <c r="S19" i="1"/>
  <c r="H12" i="1"/>
  <c r="H13" i="1"/>
  <c r="H14" i="1"/>
  <c r="H15" i="1"/>
  <c r="H16" i="1"/>
  <c r="H17" i="1"/>
  <c r="H18" i="1"/>
  <c r="H19" i="1"/>
  <c r="O11" i="1"/>
  <c r="H11" i="1"/>
  <c r="O10" i="1"/>
  <c r="R10" i="1"/>
  <c r="H10" i="1"/>
  <c r="R9" i="1"/>
  <c r="S9" i="1"/>
  <c r="O9" i="1"/>
  <c r="H9" i="1"/>
  <c r="S17" i="1" l="1"/>
  <c r="R16" i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<sst xmlns="http://schemas.openxmlformats.org/spreadsheetml/2006/main" count="84" uniqueCount="58">
  <si>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</si>
  <si>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</si>
  <si>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</si>
  <si>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</si>
  <si>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</si>
  <si>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</si>
  <si>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</si>
  <si>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</si>
  <si>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</si>
  <si>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</si>
  <si>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</si>
  <si>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</si>
  <si>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</si>
  <si>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</si>
  <si>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</si>
  <si>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</si>
  <si>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</si>
  <si>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</si>
  <si>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</si>
  <si>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</si>
  <si>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</si>
  <si>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</si>
  <si>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</si>
  <si>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</si>
  <si>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</si>
  <si>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</si>
  <si>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</si>
  <si>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</si>
  <si>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ks</t>
  </si>
  <si>
    <t>Originální toner. Výtěžnost 30 000 stran.</t>
  </si>
  <si>
    <t>Originální toner. Výtěžnost 20 000 stran.</t>
  </si>
  <si>
    <t>Příloha č. 2 Kupní smlouvy - technická specifikace
Tonery (II.) 036 - 2023 (originální)</t>
  </si>
  <si>
    <t>ANO</t>
  </si>
  <si>
    <t xml:space="preserve"> NAKI III, DH23P03OVV040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</si>
  <si>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</si>
  <si>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</si>
  <si>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KMA - Lenka Janečková,
Tel.: 37763 2616</t>
  </si>
  <si>
    <t>Technická 8,
301 00 Plzeň,
Fakulta aplikovaných věd - Katedra matematiky,
místnost UC 226, nebo také UC260</t>
  </si>
  <si>
    <t>KAR - Mgr. Sabina Mattová, Ph.D.,
Tel.: 702 020 897</t>
  </si>
  <si>
    <t>Sedláčkova 15, 
301 00 Plzeň,
Fakulta filozofická - Katedra archeologie,
místnost SP 401</t>
  </si>
  <si>
    <t>doc. Dr. Ing. Vlasta Radová,
Tel.: 37763 2547</t>
  </si>
  <si>
    <t>Technická 8,
301 00 Plzeň,
Fakulta aplikovaných věd - NTIS,
místnost UN 562</t>
  </si>
  <si>
    <r>
      <t>Toner do tiskárny Kyocera TASKalfa 4053ci -</t>
    </r>
    <r>
      <rPr>
        <b/>
        <sz val="11"/>
        <color theme="1"/>
        <rFont val="Calibri"/>
        <family val="2"/>
        <charset val="238"/>
        <scheme val="minor"/>
      </rPr>
      <t xml:space="preserve"> barva černá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</si>
  <si>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barva azurová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</si>
  <si>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barva purpurová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</si>
  <si>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barva žlutá</t>
    </r>
  </si>
  <si>
    <r>
      <t>Náplň do tiskárny HP Office Jet Pro 6960 -</t>
    </r>
    <r>
      <rPr>
        <b/>
        <sz val="11"/>
        <color theme="1"/>
        <rFont val="Calibri"/>
        <family val="2"/>
        <charset val="238"/>
        <scheme val="minor"/>
      </rPr>
      <t xml:space="preserve"> barva modrá (cyan)</t>
    </r>
  </si>
  <si>
    <t>Originální toner. Výtěžnost 825 stran.</t>
  </si>
  <si>
    <r>
      <t xml:space="preserve">Náplň do tiskárny HP Office Jet Pro 6960 - </t>
    </r>
    <r>
      <rPr>
        <b/>
        <sz val="11"/>
        <color theme="1"/>
        <rFont val="Calibri"/>
        <family val="2"/>
        <charset val="238"/>
        <scheme val="minor"/>
      </rPr>
      <t>barva žlutá (yellow)</t>
    </r>
  </si>
  <si>
    <r>
      <t>Náplň do tiskárny HP Office Jet Pro 6960 -</t>
    </r>
    <r>
      <rPr>
        <b/>
        <sz val="11"/>
        <color theme="1"/>
        <rFont val="Calibri"/>
        <family val="2"/>
        <charset val="238"/>
        <scheme val="minor"/>
      </rPr>
      <t xml:space="preserve"> barva purpurová (magneta)</t>
    </r>
  </si>
  <si>
    <t xml:space="preserve">Originální toner. Výtěžnost 825 stran. </t>
  </si>
  <si>
    <r>
      <t>Náplň do tiskárny HP Office Jet Pro 6960 -</t>
    </r>
    <r>
      <rPr>
        <b/>
        <sz val="11"/>
        <color theme="1"/>
        <rFont val="Calibri"/>
        <family val="2"/>
        <charset val="238"/>
        <scheme val="minor"/>
      </rPr>
      <t xml:space="preserve"> barva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černá (black)</t>
    </r>
  </si>
  <si>
    <r>
      <t xml:space="preserve">Toner do tiskárny Pro Triumph Adler 4008ci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</si>
  <si>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Pro Triumph Adler 4008ci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</si>
  <si>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Pro Triumph Adler 4008ci 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</si>
  <si>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Pro Triumph Adler 4008ci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</si>
  <si>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OKI MC352dn - </t>
    </r>
    <r>
      <rPr>
        <b/>
        <sz val="11"/>
        <color theme="1"/>
        <rFont val="Calibri"/>
        <family val="2"/>
        <charset val="238"/>
        <scheme val="minor"/>
      </rPr>
      <t>cyan</t>
    </r>
  </si>
  <si>
    <t>Originální modrý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</si>
</sst>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3" fillId="3" borderId="9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 vertical="center" wrapText="1" inden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zoomScaleNormal="100" workbookViewId="0">
      <selection activeCell="G7" sqref="G7:G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7.42578125" style="1" customWidth="1"/>
    <col min="4" max="4" width="11.7109375" style="2" customWidth="1"/>
    <col min="5" max="5" width="11.28515625" style="3" customWidth="1"/>
    <col min="6" max="6" width="51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customWidth="1"/>
    <col min="12" max="12" width="33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5" t="s">
        <v>31</v>
      </c>
      <c r="C1" s="11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4" customHeight="1" x14ac:dyDescent="0.25">
      <c r="B3" s="13"/>
      <c r="C3" s="58" t="s">
        <v>0</v>
      </c>
      <c r="D3" s="12"/>
      <c r="E3" s="12"/>
      <c r="F3" s="12"/>
      <c r="G3" s="127"/>
      <c r="H3" s="127"/>
      <c r="I3" s="127"/>
      <c r="J3" s="127"/>
      <c r="K3" s="127"/>
      <c r="L3" s="127"/>
      <c r="M3" s="127"/>
      <c r="N3" s="12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35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5" t="s">
        <v>8</v>
      </c>
      <c r="S6" s="65" t="s">
        <v>9</v>
      </c>
      <c r="T6" s="35" t="s">
        <v>25</v>
      </c>
      <c r="U6" s="35" t="s">
        <v>26</v>
      </c>
    </row>
    <row r="7" spans="2:21" ht="41.25" customHeight="1" thickTop="1" thickBot="1" x14ac:dyDescent="0.3">
      <c r="B7" s="50">
        <v>1</v>
      </c>
      <c r="C7" s="99" t="s">
        <v>42</v>
      </c>
      <c r="D7" s="51">
        <v>2</v>
      </c>
      <c r="E7" s="52" t="s">
        <v>28</v>
      </c>
      <c r="F7" s="99" t="s">
        <v>29</v>
      </c>
      <c r="G7" s="141"/>
      <c r="H7" s="53" t="str">
        <f t="shared" ref="H7:H19" si="0">IF(P7&gt;1999,"ANO","NE")</f>
        <v>NE</v>
      </c>
      <c r="I7" s="139" t="s">
        <v>27</v>
      </c>
      <c r="J7" s="140" t="s">
        <v>34</v>
      </c>
      <c r="K7" s="105"/>
      <c r="L7" s="108" t="s">
        <v>36</v>
      </c>
      <c r="M7" s="108" t="s">
        <v>37</v>
      </c>
      <c r="N7" s="128">
        <v>21</v>
      </c>
      <c r="O7" s="54">
        <f>D7*P7</f>
        <v>2800</v>
      </c>
      <c r="P7" s="55">
        <v>1400</v>
      </c>
      <c r="Q7" s="142"/>
      <c r="R7" s="56">
        <f>D7*Q7</f>
        <v>0</v>
      </c>
      <c r="S7" s="57" t="str">
        <f t="shared" ref="S7" si="1">IF(ISNUMBER(Q7), IF(Q7&gt;P7,"NEVYHOVUJE","VYHOVUJE")," ")</f>
        <v xml:space="preserve"> </v>
      </c>
      <c r="T7" s="111"/>
      <c r="U7" s="111" t="s">
        <v>10</v>
      </c>
    </row>
    <row r="8" spans="2:21" ht="41.25" customHeight="1" thickTop="1" thickBot="1" x14ac:dyDescent="0.3">
      <c r="B8" s="42">
        <v>2</v>
      </c>
      <c r="C8" s="100" t="s">
        <v>43</v>
      </c>
      <c r="D8" s="43">
        <v>2</v>
      </c>
      <c r="E8" s="44" t="s">
        <v>28</v>
      </c>
      <c r="F8" s="100" t="s">
        <v>30</v>
      </c>
      <c r="G8" s="141"/>
      <c r="H8" s="45" t="str">
        <f t="shared" si="0"/>
        <v>ANO</v>
      </c>
      <c r="I8" s="133"/>
      <c r="J8" s="109"/>
      <c r="K8" s="106"/>
      <c r="L8" s="109"/>
      <c r="M8" s="109"/>
      <c r="N8" s="129"/>
      <c r="O8" s="46">
        <f t="shared" ref="O8:O19" si="2">D8*P8</f>
        <v>5400</v>
      </c>
      <c r="P8" s="47">
        <v>2700</v>
      </c>
      <c r="Q8" s="142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12"/>
      <c r="U8" s="112"/>
    </row>
    <row r="9" spans="2:21" ht="41.25" customHeight="1" thickTop="1" thickBot="1" x14ac:dyDescent="0.3">
      <c r="B9" s="42">
        <v>3</v>
      </c>
      <c r="C9" s="100" t="s">
        <v>44</v>
      </c>
      <c r="D9" s="43">
        <v>2</v>
      </c>
      <c r="E9" s="44" t="s">
        <v>28</v>
      </c>
      <c r="F9" s="100" t="s">
        <v>30</v>
      </c>
      <c r="G9" s="141"/>
      <c r="H9" s="45" t="str">
        <f t="shared" si="0"/>
        <v>ANO</v>
      </c>
      <c r="I9" s="133"/>
      <c r="J9" s="109"/>
      <c r="K9" s="106"/>
      <c r="L9" s="109"/>
      <c r="M9" s="109"/>
      <c r="N9" s="129"/>
      <c r="O9" s="46">
        <f t="shared" si="2"/>
        <v>5400</v>
      </c>
      <c r="P9" s="47">
        <v>2700</v>
      </c>
      <c r="Q9" s="142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12"/>
      <c r="U9" s="112"/>
    </row>
    <row r="10" spans="2:21" ht="41.25" customHeight="1" thickTop="1" thickBot="1" x14ac:dyDescent="0.3">
      <c r="B10" s="42">
        <v>4</v>
      </c>
      <c r="C10" s="100" t="s">
        <v>45</v>
      </c>
      <c r="D10" s="43">
        <v>2</v>
      </c>
      <c r="E10" s="44" t="s">
        <v>28</v>
      </c>
      <c r="F10" s="100" t="s">
        <v>30</v>
      </c>
      <c r="G10" s="141"/>
      <c r="H10" s="45" t="str">
        <f t="shared" si="0"/>
        <v>ANO</v>
      </c>
      <c r="I10" s="133"/>
      <c r="J10" s="109"/>
      <c r="K10" s="106"/>
      <c r="L10" s="109"/>
      <c r="M10" s="109"/>
      <c r="N10" s="129"/>
      <c r="O10" s="46">
        <f t="shared" si="2"/>
        <v>5400</v>
      </c>
      <c r="P10" s="47">
        <v>2700</v>
      </c>
      <c r="Q10" s="142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12"/>
      <c r="U10" s="112"/>
    </row>
    <row r="11" spans="2:21" ht="41.25" customHeight="1" thickTop="1" thickBot="1" x14ac:dyDescent="0.3">
      <c r="B11" s="42">
        <v>5</v>
      </c>
      <c r="C11" s="100" t="s">
        <v>46</v>
      </c>
      <c r="D11" s="43">
        <v>2</v>
      </c>
      <c r="E11" s="44" t="s">
        <v>28</v>
      </c>
      <c r="F11" s="100" t="s">
        <v>47</v>
      </c>
      <c r="G11" s="141"/>
      <c r="H11" s="45" t="str">
        <f t="shared" si="0"/>
        <v>NE</v>
      </c>
      <c r="I11" s="133"/>
      <c r="J11" s="109"/>
      <c r="K11" s="106"/>
      <c r="L11" s="109"/>
      <c r="M11" s="109"/>
      <c r="N11" s="129"/>
      <c r="O11" s="46">
        <f t="shared" si="2"/>
        <v>800</v>
      </c>
      <c r="P11" s="47">
        <v>400</v>
      </c>
      <c r="Q11" s="142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12"/>
      <c r="U11" s="112"/>
    </row>
    <row r="12" spans="2:21" ht="41.25" customHeight="1" thickTop="1" thickBot="1" x14ac:dyDescent="0.3">
      <c r="B12" s="42">
        <v>6</v>
      </c>
      <c r="C12" s="100" t="s">
        <v>48</v>
      </c>
      <c r="D12" s="43">
        <v>2</v>
      </c>
      <c r="E12" s="44" t="s">
        <v>28</v>
      </c>
      <c r="F12" s="100" t="s">
        <v>47</v>
      </c>
      <c r="G12" s="141"/>
      <c r="H12" s="45" t="str">
        <f t="shared" si="0"/>
        <v>NE</v>
      </c>
      <c r="I12" s="133"/>
      <c r="J12" s="109"/>
      <c r="K12" s="106"/>
      <c r="L12" s="109"/>
      <c r="M12" s="109"/>
      <c r="N12" s="129"/>
      <c r="O12" s="46">
        <f t="shared" si="2"/>
        <v>800</v>
      </c>
      <c r="P12" s="47">
        <v>400</v>
      </c>
      <c r="Q12" s="142"/>
      <c r="R12" s="48">
        <f t="shared" ref="R12:R19" si="11">D12*Q12</f>
        <v>0</v>
      </c>
      <c r="S12" s="49" t="str">
        <f t="shared" ref="S12:S19" si="12">IF(ISNUMBER(Q12), IF(Q12&gt;P12,"NEVYHOVUJE","VYHOVUJE")," ")</f>
        <v xml:space="preserve"> </v>
      </c>
      <c r="T12" s="112"/>
      <c r="U12" s="112"/>
    </row>
    <row r="13" spans="2:21" ht="41.25" customHeight="1" thickTop="1" thickBot="1" x14ac:dyDescent="0.3">
      <c r="B13" s="42">
        <v>7</v>
      </c>
      <c r="C13" s="100" t="s">
        <v>49</v>
      </c>
      <c r="D13" s="43">
        <v>2</v>
      </c>
      <c r="E13" s="44" t="s">
        <v>28</v>
      </c>
      <c r="F13" s="100" t="s">
        <v>47</v>
      </c>
      <c r="G13" s="141"/>
      <c r="H13" s="45" t="str">
        <f t="shared" si="0"/>
        <v>NE</v>
      </c>
      <c r="I13" s="133"/>
      <c r="J13" s="109"/>
      <c r="K13" s="106"/>
      <c r="L13" s="109"/>
      <c r="M13" s="109"/>
      <c r="N13" s="129"/>
      <c r="O13" s="46">
        <f t="shared" si="2"/>
        <v>800</v>
      </c>
      <c r="P13" s="47">
        <v>400</v>
      </c>
      <c r="Q13" s="142"/>
      <c r="R13" s="48">
        <f t="shared" si="11"/>
        <v>0</v>
      </c>
      <c r="S13" s="49" t="str">
        <f t="shared" si="12"/>
        <v xml:space="preserve"> </v>
      </c>
      <c r="T13" s="112"/>
      <c r="U13" s="112"/>
    </row>
    <row r="14" spans="2:21" ht="41.25" customHeight="1" thickTop="1" thickBot="1" x14ac:dyDescent="0.3">
      <c r="B14" s="59">
        <v>8</v>
      </c>
      <c r="C14" s="101" t="s">
        <v>51</v>
      </c>
      <c r="D14" s="60">
        <v>2</v>
      </c>
      <c r="E14" s="61" t="s">
        <v>28</v>
      </c>
      <c r="F14" s="101" t="s">
        <v>50</v>
      </c>
      <c r="G14" s="141"/>
      <c r="H14" s="66" t="str">
        <f t="shared" si="0"/>
        <v>NE</v>
      </c>
      <c r="I14" s="134"/>
      <c r="J14" s="110"/>
      <c r="K14" s="107"/>
      <c r="L14" s="110"/>
      <c r="M14" s="110"/>
      <c r="N14" s="130"/>
      <c r="O14" s="67">
        <f t="shared" si="2"/>
        <v>1560</v>
      </c>
      <c r="P14" s="62">
        <v>780</v>
      </c>
      <c r="Q14" s="142"/>
      <c r="R14" s="68">
        <f t="shared" si="11"/>
        <v>0</v>
      </c>
      <c r="S14" s="69" t="str">
        <f t="shared" si="12"/>
        <v xml:space="preserve"> </v>
      </c>
      <c r="T14" s="112"/>
      <c r="U14" s="112"/>
    </row>
    <row r="15" spans="2:21" ht="41.25" customHeight="1" thickTop="1" thickBot="1" x14ac:dyDescent="0.3">
      <c r="B15" s="81">
        <v>9</v>
      </c>
      <c r="C15" s="102" t="s">
        <v>52</v>
      </c>
      <c r="D15" s="82">
        <v>2</v>
      </c>
      <c r="E15" s="83" t="s">
        <v>28</v>
      </c>
      <c r="F15" s="84" t="s">
        <v>29</v>
      </c>
      <c r="G15" s="141"/>
      <c r="H15" s="85" t="str">
        <f t="shared" si="0"/>
        <v>NE</v>
      </c>
      <c r="I15" s="132" t="s">
        <v>27</v>
      </c>
      <c r="J15" s="136" t="s">
        <v>32</v>
      </c>
      <c r="K15" s="135" t="s">
        <v>33</v>
      </c>
      <c r="L15" s="132" t="s">
        <v>38</v>
      </c>
      <c r="M15" s="132" t="s">
        <v>39</v>
      </c>
      <c r="N15" s="131">
        <v>21</v>
      </c>
      <c r="O15" s="86">
        <f t="shared" si="2"/>
        <v>3360</v>
      </c>
      <c r="P15" s="87">
        <v>1680</v>
      </c>
      <c r="Q15" s="142"/>
      <c r="R15" s="88">
        <f t="shared" si="11"/>
        <v>0</v>
      </c>
      <c r="S15" s="89" t="str">
        <f t="shared" si="12"/>
        <v xml:space="preserve"> </v>
      </c>
      <c r="T15" s="113"/>
      <c r="U15" s="113" t="s">
        <v>10</v>
      </c>
    </row>
    <row r="16" spans="2:21" ht="41.25" customHeight="1" thickTop="1" thickBot="1" x14ac:dyDescent="0.3">
      <c r="B16" s="42">
        <v>10</v>
      </c>
      <c r="C16" s="100" t="s">
        <v>53</v>
      </c>
      <c r="D16" s="43">
        <v>1</v>
      </c>
      <c r="E16" s="44" t="s">
        <v>28</v>
      </c>
      <c r="F16" s="63" t="s">
        <v>30</v>
      </c>
      <c r="G16" s="141"/>
      <c r="H16" s="45" t="str">
        <f t="shared" si="0"/>
        <v>ANO</v>
      </c>
      <c r="I16" s="137"/>
      <c r="J16" s="109"/>
      <c r="K16" s="106"/>
      <c r="L16" s="133"/>
      <c r="M16" s="133"/>
      <c r="N16" s="129"/>
      <c r="O16" s="46">
        <f t="shared" si="2"/>
        <v>2980</v>
      </c>
      <c r="P16" s="47">
        <v>2980</v>
      </c>
      <c r="Q16" s="142"/>
      <c r="R16" s="48">
        <f t="shared" si="11"/>
        <v>0</v>
      </c>
      <c r="S16" s="49" t="str">
        <f t="shared" si="12"/>
        <v xml:space="preserve"> </v>
      </c>
      <c r="T16" s="112"/>
      <c r="U16" s="112"/>
    </row>
    <row r="17" spans="2:21" ht="41.25" customHeight="1" thickTop="1" thickBot="1" x14ac:dyDescent="0.3">
      <c r="B17" s="42">
        <v>11</v>
      </c>
      <c r="C17" s="100" t="s">
        <v>54</v>
      </c>
      <c r="D17" s="43">
        <v>1</v>
      </c>
      <c r="E17" s="44" t="s">
        <v>28</v>
      </c>
      <c r="F17" s="63" t="s">
        <v>30</v>
      </c>
      <c r="G17" s="141"/>
      <c r="H17" s="45" t="str">
        <f t="shared" si="0"/>
        <v>ANO</v>
      </c>
      <c r="I17" s="137"/>
      <c r="J17" s="109"/>
      <c r="K17" s="106"/>
      <c r="L17" s="133"/>
      <c r="M17" s="133"/>
      <c r="N17" s="129"/>
      <c r="O17" s="46">
        <f t="shared" si="2"/>
        <v>2980</v>
      </c>
      <c r="P17" s="47">
        <v>2980</v>
      </c>
      <c r="Q17" s="142"/>
      <c r="R17" s="48">
        <f t="shared" si="11"/>
        <v>0</v>
      </c>
      <c r="S17" s="49" t="str">
        <f t="shared" si="12"/>
        <v xml:space="preserve"> </v>
      </c>
      <c r="T17" s="112"/>
      <c r="U17" s="112"/>
    </row>
    <row r="18" spans="2:21" ht="41.25" customHeight="1" thickTop="1" thickBot="1" x14ac:dyDescent="0.3">
      <c r="B18" s="90">
        <v>12</v>
      </c>
      <c r="C18" s="103" t="s">
        <v>55</v>
      </c>
      <c r="D18" s="91">
        <v>1</v>
      </c>
      <c r="E18" s="92" t="s">
        <v>28</v>
      </c>
      <c r="F18" s="93" t="s">
        <v>30</v>
      </c>
      <c r="G18" s="141"/>
      <c r="H18" s="94" t="str">
        <f t="shared" si="0"/>
        <v>ANO</v>
      </c>
      <c r="I18" s="138"/>
      <c r="J18" s="110"/>
      <c r="K18" s="107"/>
      <c r="L18" s="134"/>
      <c r="M18" s="134"/>
      <c r="N18" s="130"/>
      <c r="O18" s="95">
        <f t="shared" si="2"/>
        <v>2980</v>
      </c>
      <c r="P18" s="96">
        <v>2980</v>
      </c>
      <c r="Q18" s="142"/>
      <c r="R18" s="97">
        <f t="shared" si="11"/>
        <v>0</v>
      </c>
      <c r="S18" s="98" t="str">
        <f t="shared" si="12"/>
        <v xml:space="preserve"> </v>
      </c>
      <c r="T18" s="114"/>
      <c r="U18" s="114"/>
    </row>
    <row r="19" spans="2:21" ht="96.75" customHeight="1" thickTop="1" thickBot="1" x14ac:dyDescent="0.3">
      <c r="B19" s="70">
        <v>13</v>
      </c>
      <c r="C19" s="104" t="s">
        <v>56</v>
      </c>
      <c r="D19" s="71">
        <v>2</v>
      </c>
      <c r="E19" s="72" t="s">
        <v>28</v>
      </c>
      <c r="F19" s="104" t="s">
        <v>57</v>
      </c>
      <c r="G19" s="141"/>
      <c r="H19" s="73" t="str">
        <f t="shared" si="0"/>
        <v>NE</v>
      </c>
      <c r="I19" s="74" t="s">
        <v>27</v>
      </c>
      <c r="J19" s="74" t="s">
        <v>34</v>
      </c>
      <c r="K19" s="75"/>
      <c r="L19" s="74" t="s">
        <v>40</v>
      </c>
      <c r="M19" s="74" t="s">
        <v>41</v>
      </c>
      <c r="N19" s="76">
        <v>21</v>
      </c>
      <c r="O19" s="77">
        <f t="shared" si="2"/>
        <v>3600</v>
      </c>
      <c r="P19" s="78">
        <v>1800</v>
      </c>
      <c r="Q19" s="142"/>
      <c r="R19" s="79">
        <f t="shared" si="11"/>
        <v>0</v>
      </c>
      <c r="S19" s="80" t="str">
        <f t="shared" si="12"/>
        <v xml:space="preserve"> </v>
      </c>
      <c r="T19" s="72"/>
      <c r="U19" s="72" t="s">
        <v>10</v>
      </c>
    </row>
    <row r="20" spans="2:21" ht="16.5" thickTop="1" thickBot="1" x14ac:dyDescent="0.3">
      <c r="C20"/>
      <c r="D20"/>
      <c r="E20"/>
      <c r="F20"/>
      <c r="G20"/>
      <c r="H20"/>
      <c r="I20"/>
      <c r="J20"/>
      <c r="N20"/>
      <c r="O20"/>
      <c r="R20" s="41"/>
    </row>
    <row r="21" spans="2:21" ht="60.75" customHeight="1" thickTop="1" thickBot="1" x14ac:dyDescent="0.3">
      <c r="B21" s="122" t="s">
        <v>14</v>
      </c>
      <c r="C21" s="123"/>
      <c r="D21" s="123"/>
      <c r="E21" s="123"/>
      <c r="F21" s="123"/>
      <c r="G21" s="123"/>
      <c r="H21" s="64"/>
      <c r="I21" s="25"/>
      <c r="J21" s="25"/>
      <c r="K21" s="25"/>
      <c r="L21" s="11"/>
      <c r="M21" s="11"/>
      <c r="N21" s="26"/>
      <c r="O21" s="26"/>
      <c r="P21" s="27" t="s">
        <v>11</v>
      </c>
      <c r="Q21" s="124" t="s">
        <v>12</v>
      </c>
      <c r="R21" s="125"/>
      <c r="S21" s="126"/>
      <c r="T21" s="20"/>
      <c r="U21" s="28"/>
    </row>
    <row r="22" spans="2:21" ht="33.75" customHeight="1" thickTop="1" thickBot="1" x14ac:dyDescent="0.3">
      <c r="B22" s="117" t="s">
        <v>15</v>
      </c>
      <c r="C22" s="118"/>
      <c r="D22" s="118"/>
      <c r="E22" s="118"/>
      <c r="F22" s="118"/>
      <c r="G22" s="118"/>
      <c r="H22" s="34"/>
      <c r="I22" s="29"/>
      <c r="L22" s="9"/>
      <c r="M22" s="9"/>
      <c r="N22" s="30"/>
      <c r="O22" s="30"/>
      <c r="P22" s="31">
        <f>SUM(O7:O19)</f>
        <v>38860</v>
      </c>
      <c r="Q22" s="119">
        <f>SUM(R7:R19)</f>
        <v>0</v>
      </c>
      <c r="R22" s="120"/>
      <c r="S22" s="121"/>
    </row>
    <row r="23" spans="2:21" ht="14.25" customHeight="1" thickTop="1" x14ac:dyDescent="0.25"/>
    <row r="24" spans="2:21" ht="14.25" customHeight="1" x14ac:dyDescent="0.25">
      <c r="B24" s="37"/>
    </row>
    <row r="25" spans="2:21" ht="14.25" customHeight="1" x14ac:dyDescent="0.25">
      <c r="B25" s="38"/>
      <c r="C25" s="37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dwkqfIEFas+2mjUFGKKpTE+yHNA3iGFC7YrXx6km/EO/5CNrYTM6qz4Vr3L7siGkzDlbB57uAMFstu2GqBsnKA==" saltValue="T2iX6WzNf8mUQHcq7lE44A==" spinCount="100000" sheet="1" objects="1" scenarios="1"/>
  <mergeCells count="22">
    <mergeCell ref="B1:C1"/>
    <mergeCell ref="B22:G22"/>
    <mergeCell ref="Q22:S22"/>
    <mergeCell ref="B21:G21"/>
    <mergeCell ref="Q21:S21"/>
    <mergeCell ref="G3:N3"/>
    <mergeCell ref="N7:N14"/>
    <mergeCell ref="N15:N18"/>
    <mergeCell ref="M7:M14"/>
    <mergeCell ref="M15:M18"/>
    <mergeCell ref="L15:L18"/>
    <mergeCell ref="K15:K18"/>
    <mergeCell ref="J15:J18"/>
    <mergeCell ref="I15:I18"/>
    <mergeCell ref="I7:I14"/>
    <mergeCell ref="J7:J14"/>
    <mergeCell ref="U15:U18"/>
    <mergeCell ref="K7:K14"/>
    <mergeCell ref="L7:L14"/>
    <mergeCell ref="T7:T14"/>
    <mergeCell ref="T15:T18"/>
    <mergeCell ref="U7:U14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Q7:Q19 G7:G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2023-01-18T08:30:34Z</cp:lastPrinted>
  <dcterms:created xsi:type="dcterms:W3CDTF">2014-03-05T12:43:32Z</dcterms:created>
  <dcterms:modified xsi:type="dcterms:W3CDTF">2023-08-03T11:39:47Z</dcterms:modified>
</cp:coreProperties>
</file>