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35\1 výzva\"/>
    </mc:Choice>
  </mc:AlternateContent>
  <xr:revisionPtr revIDLastSave="0" documentId="13_ncr:1_{4A09D2E7-CE8D-4F73-B291-A9B0752211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1" i="1"/>
  <c r="R15" i="1"/>
  <c r="O12" i="1"/>
  <c r="O13" i="1"/>
  <c r="O14" i="1"/>
  <c r="O15" i="1"/>
  <c r="R13" i="1"/>
  <c r="S13" i="1"/>
  <c r="R14" i="1"/>
  <c r="S14" i="1"/>
  <c r="H12" i="1"/>
  <c r="H13" i="1"/>
  <c r="H14" i="1"/>
  <c r="H15" i="1"/>
  <c r="O11" i="1"/>
  <c r="R11" i="1"/>
  <c r="H11" i="1"/>
  <c r="O10" i="1"/>
  <c r="R10" i="1"/>
  <c r="S10" i="1"/>
  <c r="H10" i="1"/>
  <c r="R9" i="1"/>
  <c r="S9" i="1"/>
  <c r="O9" i="1"/>
  <c r="H9" i="1"/>
  <c r="S15" i="1" l="1"/>
  <c r="S12" i="1"/>
  <c r="H7" i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<sst xmlns="http://schemas.openxmlformats.org/spreadsheetml/2006/main" count="72" uniqueCount="54">
  <si>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</si>
  <si>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</si>
  <si>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</si>
  <si>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</si>
  <si>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</si>
  <si>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</si>
  <si>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</si>
  <si>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</si>
  <si>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</si>
  <si>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</si>
  <si>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</si>
  <si>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</si>
  <si>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</si>
  <si>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</si>
  <si>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</si>
  <si>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</si>
  <si>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</si>
  <si>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</si>
  <si>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</si>
  <si>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</si>
  <si>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</si>
  <si>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</si>
  <si>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</si>
  <si>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</si>
  <si>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</si>
  <si>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</si>
  <si>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</si>
  <si>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</si>
  <si>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ks</t>
  </si>
  <si>
    <t>ANO</t>
  </si>
  <si>
    <t>BORIS BLAHAK,  SGS-2022-036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</si>
  <si>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</si>
  <si>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</si>
  <si>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035 - 2023 (originální)</t>
  </si>
  <si>
    <t>DFST - Markéta Přibylová,
Tel.: 777 969 672,
37763 8001,
E-mail: mapribyl@fst.zcu.cz</t>
  </si>
  <si>
    <t>Univerzitní 22, 
301 00 Plzeň,
Fakulta strojní - Děkanát</t>
  </si>
  <si>
    <t>KGS - Iveta Matějková,
Tel.: 725 986 427</t>
  </si>
  <si>
    <t>Sedláčkova 15, 
301 00 Plzeň, 
Fakulta filozofická - Katedra germanistiky a slavistiky,
místnost RJ 324</t>
  </si>
  <si>
    <t>PS-SP - Tomáš Les,
Tel.: 735 715 986</t>
  </si>
  <si>
    <t>Univerzitní 20
301 00 Plzeň,
Provoz a služby - Správa budov,
místnost UI 122</t>
  </si>
  <si>
    <r>
      <t>Toner do tiskárny HP Color LaserJet Pro MFP M 479fdn -</t>
    </r>
    <r>
      <rPr>
        <b/>
        <sz val="11"/>
        <color theme="1"/>
        <rFont val="Calibri"/>
        <family val="2"/>
        <charset val="238"/>
        <scheme val="minor"/>
      </rPr>
      <t xml:space="preserve"> black</t>
    </r>
  </si>
  <si>
    <r>
      <t xml:space="preserve">Toner do tiskárny HP Color LaserJet Pro MFP M 479fdn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</si>
  <si>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Toner do tiskárny HP Color LaserJet Pro MFP M 479fdn -</t>
    </r>
    <r>
      <rPr>
        <b/>
        <sz val="11"/>
        <color theme="1"/>
        <rFont val="Calibri"/>
        <family val="2"/>
        <charset val="238"/>
        <scheme val="minor"/>
      </rPr>
      <t xml:space="preserve"> yellow</t>
    </r>
  </si>
  <si>
    <r>
      <t>Toner do tiskárny HP Color LaserJet Pro MFP M 479fdn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</si>
  <si>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
Toner do tiskárny Pro Brother DCP-L6600DW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</si>
  <si>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>Originální toner. Výtěžnost 7 500 stran.</t>
  </si>
  <si>
    <t>Originální toner. Výtěžnost 6 000 stran.</t>
  </si>
  <si>
    <t>Originální toner. Výtěžnost 8 000 stran.</t>
  </si>
  <si>
    <r>
      <t xml:space="preserve">Toner do tiskárny Canon I-SENSYS MF754Cdw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</si>
  <si>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Canon I-SENSYS MF754Cdw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</si>
  <si>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Canon I-SENSYS MF754Cdw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</si>
  <si>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Canon I-SENSYS MF754Cdw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</si>
  <si>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7 600 stran.</t>
  </si>
  <si>
    <t>Originální toner. Výtěžnost 1 900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</si>
</sst>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topLeftCell="F1" zoomScale="64" zoomScaleNormal="64" workbookViewId="0">
      <selection activeCell="H12" sqref="H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48.5703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customWidth="1"/>
    <col min="12" max="12" width="30.7109375" customWidth="1"/>
    <col min="13" max="13" width="33.85546875" customWidth="1"/>
    <col min="14" max="14" width="25.7109375" style="1" customWidth="1"/>
    <col min="15" max="15" width="17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11" t="s">
        <v>33</v>
      </c>
      <c r="C1" s="112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23"/>
      <c r="H3" s="123"/>
      <c r="I3" s="123"/>
      <c r="J3" s="123"/>
      <c r="K3" s="123"/>
      <c r="L3" s="123"/>
      <c r="M3" s="123"/>
      <c r="N3" s="123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32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72" t="s">
        <v>8</v>
      </c>
      <c r="S6" s="72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97" t="s">
        <v>40</v>
      </c>
      <c r="D7" s="51">
        <v>3</v>
      </c>
      <c r="E7" s="52" t="s">
        <v>28</v>
      </c>
      <c r="F7" s="97" t="s">
        <v>45</v>
      </c>
      <c r="G7" s="137"/>
      <c r="H7" s="53" t="str">
        <f t="shared" ref="H7:H15" si="0">IF(P7&gt;1999,"ANO","NE")</f>
        <v>ANO</v>
      </c>
      <c r="I7" s="132" t="s">
        <v>27</v>
      </c>
      <c r="J7" s="130" t="s">
        <v>31</v>
      </c>
      <c r="K7" s="103"/>
      <c r="L7" s="130" t="s">
        <v>34</v>
      </c>
      <c r="M7" s="130" t="s">
        <v>35</v>
      </c>
      <c r="N7" s="126">
        <v>21</v>
      </c>
      <c r="O7" s="54">
        <f>D7*P7</f>
        <v>10500</v>
      </c>
      <c r="P7" s="55">
        <v>3500</v>
      </c>
      <c r="Q7" s="143"/>
      <c r="R7" s="56">
        <f>D7*Q7</f>
        <v>0</v>
      </c>
      <c r="S7" s="57" t="str">
        <f t="shared" ref="S7" si="1">IF(ISNUMBER(Q7), IF(Q7&gt;P7,"NEVYHOVUJE","VYHOVUJE")," ")</f>
        <v xml:space="preserve"> </v>
      </c>
      <c r="T7" s="108"/>
      <c r="U7" s="108" t="s">
        <v>10</v>
      </c>
    </row>
    <row r="8" spans="2:21" ht="41.25" customHeight="1" x14ac:dyDescent="0.25">
      <c r="B8" s="42">
        <v>2</v>
      </c>
      <c r="C8" s="98" t="s">
        <v>41</v>
      </c>
      <c r="D8" s="43">
        <v>3</v>
      </c>
      <c r="E8" s="44" t="s">
        <v>28</v>
      </c>
      <c r="F8" s="98" t="s">
        <v>46</v>
      </c>
      <c r="G8" s="138"/>
      <c r="H8" s="45" t="str">
        <f t="shared" si="0"/>
        <v>ANO</v>
      </c>
      <c r="I8" s="128"/>
      <c r="J8" s="127"/>
      <c r="K8" s="104"/>
      <c r="L8" s="131"/>
      <c r="M8" s="131"/>
      <c r="N8" s="124"/>
      <c r="O8" s="46">
        <f t="shared" ref="O8:O15" si="2">D8*P8</f>
        <v>14310</v>
      </c>
      <c r="P8" s="47">
        <v>4770</v>
      </c>
      <c r="Q8" s="144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09"/>
      <c r="U8" s="109"/>
    </row>
    <row r="9" spans="2:21" ht="41.25" customHeight="1" x14ac:dyDescent="0.25">
      <c r="B9" s="42">
        <v>3</v>
      </c>
      <c r="C9" s="98" t="s">
        <v>42</v>
      </c>
      <c r="D9" s="43">
        <v>4</v>
      </c>
      <c r="E9" s="44" t="s">
        <v>28</v>
      </c>
      <c r="F9" s="98" t="s">
        <v>46</v>
      </c>
      <c r="G9" s="138"/>
      <c r="H9" s="45" t="str">
        <f t="shared" si="0"/>
        <v>ANO</v>
      </c>
      <c r="I9" s="128"/>
      <c r="J9" s="127"/>
      <c r="K9" s="104"/>
      <c r="L9" s="131"/>
      <c r="M9" s="131"/>
      <c r="N9" s="124"/>
      <c r="O9" s="46">
        <f t="shared" si="2"/>
        <v>19080</v>
      </c>
      <c r="P9" s="47">
        <v>4770</v>
      </c>
      <c r="Q9" s="144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09"/>
      <c r="U9" s="109"/>
    </row>
    <row r="10" spans="2:21" ht="41.25" customHeight="1" thickBot="1" x14ac:dyDescent="0.3">
      <c r="B10" s="59">
        <v>4</v>
      </c>
      <c r="C10" s="99" t="s">
        <v>43</v>
      </c>
      <c r="D10" s="60">
        <v>4</v>
      </c>
      <c r="E10" s="61" t="s">
        <v>28</v>
      </c>
      <c r="F10" s="99" t="s">
        <v>46</v>
      </c>
      <c r="G10" s="139"/>
      <c r="H10" s="73" t="str">
        <f t="shared" si="0"/>
        <v>ANO</v>
      </c>
      <c r="I10" s="133"/>
      <c r="J10" s="134"/>
      <c r="K10" s="105"/>
      <c r="L10" s="131"/>
      <c r="M10" s="131"/>
      <c r="N10" s="124"/>
      <c r="O10" s="74">
        <f t="shared" si="2"/>
        <v>19080</v>
      </c>
      <c r="P10" s="62">
        <v>4770</v>
      </c>
      <c r="Q10" s="145"/>
      <c r="R10" s="75">
        <f t="shared" ref="R10" si="7">D10*Q10</f>
        <v>0</v>
      </c>
      <c r="S10" s="76" t="str">
        <f t="shared" ref="S10" si="8">IF(ISNUMBER(Q10), IF(Q10&gt;P10,"NEVYHOVUJE","VYHOVUJE")," ")</f>
        <v xml:space="preserve"> </v>
      </c>
      <c r="T10" s="109"/>
      <c r="U10" s="109"/>
    </row>
    <row r="11" spans="2:21" ht="104.25" customHeight="1" thickBot="1" x14ac:dyDescent="0.3">
      <c r="B11" s="85">
        <v>5</v>
      </c>
      <c r="C11" s="100" t="s">
        <v>44</v>
      </c>
      <c r="D11" s="86">
        <v>1</v>
      </c>
      <c r="E11" s="87" t="s">
        <v>28</v>
      </c>
      <c r="F11" s="100" t="s">
        <v>47</v>
      </c>
      <c r="G11" s="140"/>
      <c r="H11" s="88" t="str">
        <f t="shared" si="0"/>
        <v>ANO</v>
      </c>
      <c r="I11" s="96" t="s">
        <v>27</v>
      </c>
      <c r="J11" s="89" t="s">
        <v>29</v>
      </c>
      <c r="K11" s="90" t="s">
        <v>30</v>
      </c>
      <c r="L11" s="96" t="s">
        <v>36</v>
      </c>
      <c r="M11" s="96" t="s">
        <v>37</v>
      </c>
      <c r="N11" s="91">
        <v>21</v>
      </c>
      <c r="O11" s="92">
        <f t="shared" si="2"/>
        <v>2500</v>
      </c>
      <c r="P11" s="93">
        <v>2500</v>
      </c>
      <c r="Q11" s="146"/>
      <c r="R11" s="94">
        <f t="shared" ref="R11" si="9">D11*Q11</f>
        <v>0</v>
      </c>
      <c r="S11" s="95" t="str">
        <f t="shared" ref="S11" si="10">IF(ISNUMBER(Q11), IF(Q11&gt;P11,"NEVYHOVUJE","VYHOVUJE")," ")</f>
        <v xml:space="preserve"> </v>
      </c>
      <c r="T11" s="87"/>
      <c r="U11" s="87" t="s">
        <v>10</v>
      </c>
    </row>
    <row r="12" spans="2:21" ht="41.25" customHeight="1" x14ac:dyDescent="0.25">
      <c r="B12" s="77">
        <v>6</v>
      </c>
      <c r="C12" s="101" t="s">
        <v>48</v>
      </c>
      <c r="D12" s="78">
        <v>1</v>
      </c>
      <c r="E12" s="79" t="s">
        <v>28</v>
      </c>
      <c r="F12" s="101" t="s">
        <v>52</v>
      </c>
      <c r="G12" s="141"/>
      <c r="H12" s="80" t="str">
        <f t="shared" si="0"/>
        <v>ANO</v>
      </c>
      <c r="I12" s="135" t="s">
        <v>27</v>
      </c>
      <c r="J12" s="135" t="s">
        <v>31</v>
      </c>
      <c r="K12" s="106"/>
      <c r="L12" s="127" t="s">
        <v>38</v>
      </c>
      <c r="M12" s="127" t="s">
        <v>39</v>
      </c>
      <c r="N12" s="124">
        <v>21</v>
      </c>
      <c r="O12" s="81">
        <f t="shared" si="2"/>
        <v>3200</v>
      </c>
      <c r="P12" s="82">
        <v>3200</v>
      </c>
      <c r="Q12" s="147"/>
      <c r="R12" s="83">
        <f t="shared" ref="R12:R15" si="11">D12*Q12</f>
        <v>0</v>
      </c>
      <c r="S12" s="84" t="str">
        <f t="shared" ref="S12:S15" si="12">IF(ISNUMBER(Q12), IF(Q12&gt;P12,"NEVYHOVUJE","VYHOVUJE")," ")</f>
        <v xml:space="preserve"> </v>
      </c>
      <c r="T12" s="109"/>
      <c r="U12" s="109" t="s">
        <v>10</v>
      </c>
    </row>
    <row r="13" spans="2:21" ht="41.25" customHeight="1" x14ac:dyDescent="0.25">
      <c r="B13" s="42">
        <v>7</v>
      </c>
      <c r="C13" s="98" t="s">
        <v>49</v>
      </c>
      <c r="D13" s="43">
        <v>1</v>
      </c>
      <c r="E13" s="44" t="s">
        <v>28</v>
      </c>
      <c r="F13" s="98" t="s">
        <v>53</v>
      </c>
      <c r="G13" s="138"/>
      <c r="H13" s="45" t="str">
        <f t="shared" si="0"/>
        <v>NE</v>
      </c>
      <c r="I13" s="127"/>
      <c r="J13" s="127"/>
      <c r="K13" s="104"/>
      <c r="L13" s="128"/>
      <c r="M13" s="128"/>
      <c r="N13" s="124"/>
      <c r="O13" s="46">
        <f t="shared" si="2"/>
        <v>1800</v>
      </c>
      <c r="P13" s="47">
        <v>1800</v>
      </c>
      <c r="Q13" s="144"/>
      <c r="R13" s="48">
        <f t="shared" si="11"/>
        <v>0</v>
      </c>
      <c r="S13" s="49" t="str">
        <f t="shared" si="12"/>
        <v xml:space="preserve"> </v>
      </c>
      <c r="T13" s="109"/>
      <c r="U13" s="109"/>
    </row>
    <row r="14" spans="2:21" ht="41.25" customHeight="1" x14ac:dyDescent="0.25">
      <c r="B14" s="42">
        <v>8</v>
      </c>
      <c r="C14" s="98" t="s">
        <v>50</v>
      </c>
      <c r="D14" s="43">
        <v>1</v>
      </c>
      <c r="E14" s="44" t="s">
        <v>28</v>
      </c>
      <c r="F14" s="98" t="s">
        <v>53</v>
      </c>
      <c r="G14" s="138"/>
      <c r="H14" s="45" t="str">
        <f t="shared" si="0"/>
        <v>NE</v>
      </c>
      <c r="I14" s="127"/>
      <c r="J14" s="127"/>
      <c r="K14" s="104"/>
      <c r="L14" s="128"/>
      <c r="M14" s="128"/>
      <c r="N14" s="124"/>
      <c r="O14" s="46">
        <f t="shared" si="2"/>
        <v>1800</v>
      </c>
      <c r="P14" s="47">
        <v>1800</v>
      </c>
      <c r="Q14" s="144"/>
      <c r="R14" s="48">
        <f t="shared" si="11"/>
        <v>0</v>
      </c>
      <c r="S14" s="49" t="str">
        <f t="shared" si="12"/>
        <v xml:space="preserve"> </v>
      </c>
      <c r="T14" s="109"/>
      <c r="U14" s="109"/>
    </row>
    <row r="15" spans="2:21" ht="41.25" customHeight="1" thickBot="1" x14ac:dyDescent="0.3">
      <c r="B15" s="63">
        <v>9</v>
      </c>
      <c r="C15" s="102" t="s">
        <v>51</v>
      </c>
      <c r="D15" s="64">
        <v>1</v>
      </c>
      <c r="E15" s="65" t="s">
        <v>28</v>
      </c>
      <c r="F15" s="102" t="s">
        <v>53</v>
      </c>
      <c r="G15" s="142"/>
      <c r="H15" s="66" t="str">
        <f t="shared" si="0"/>
        <v>NE</v>
      </c>
      <c r="I15" s="136"/>
      <c r="J15" s="136"/>
      <c r="K15" s="107"/>
      <c r="L15" s="129"/>
      <c r="M15" s="129"/>
      <c r="N15" s="125"/>
      <c r="O15" s="67">
        <f t="shared" si="2"/>
        <v>1800</v>
      </c>
      <c r="P15" s="68">
        <v>1800</v>
      </c>
      <c r="Q15" s="148"/>
      <c r="R15" s="69">
        <f t="shared" si="11"/>
        <v>0</v>
      </c>
      <c r="S15" s="70" t="str">
        <f t="shared" si="12"/>
        <v xml:space="preserve"> </v>
      </c>
      <c r="T15" s="110"/>
      <c r="U15" s="110"/>
    </row>
    <row r="16" spans="2:21" ht="16.5" thickTop="1" thickBot="1" x14ac:dyDescent="0.3">
      <c r="C16"/>
      <c r="D16"/>
      <c r="E16"/>
      <c r="F16"/>
      <c r="G16"/>
      <c r="H16"/>
      <c r="I16"/>
      <c r="J16"/>
      <c r="N16"/>
      <c r="O16"/>
      <c r="R16" s="41"/>
    </row>
    <row r="17" spans="2:21" ht="60.75" customHeight="1" thickTop="1" thickBot="1" x14ac:dyDescent="0.3">
      <c r="B17" s="118" t="s">
        <v>14</v>
      </c>
      <c r="C17" s="119"/>
      <c r="D17" s="119"/>
      <c r="E17" s="119"/>
      <c r="F17" s="119"/>
      <c r="G17" s="119"/>
      <c r="H17" s="71"/>
      <c r="I17" s="25"/>
      <c r="J17" s="25"/>
      <c r="K17" s="25"/>
      <c r="L17" s="11"/>
      <c r="M17" s="11"/>
      <c r="N17" s="26"/>
      <c r="O17" s="26"/>
      <c r="P17" s="27" t="s">
        <v>11</v>
      </c>
      <c r="Q17" s="120" t="s">
        <v>12</v>
      </c>
      <c r="R17" s="121"/>
      <c r="S17" s="122"/>
      <c r="T17" s="20"/>
      <c r="U17" s="28"/>
    </row>
    <row r="18" spans="2:21" ht="33.75" customHeight="1" thickTop="1" thickBot="1" x14ac:dyDescent="0.3">
      <c r="B18" s="113" t="s">
        <v>15</v>
      </c>
      <c r="C18" s="114"/>
      <c r="D18" s="114"/>
      <c r="E18" s="114"/>
      <c r="F18" s="114"/>
      <c r="G18" s="114"/>
      <c r="H18" s="34"/>
      <c r="I18" s="29"/>
      <c r="L18" s="9"/>
      <c r="M18" s="9"/>
      <c r="N18" s="30"/>
      <c r="O18" s="30"/>
      <c r="P18" s="31">
        <f>SUM(O7:O15)</f>
        <v>74070</v>
      </c>
      <c r="Q18" s="115">
        <f>SUM(R7:R15)</f>
        <v>0</v>
      </c>
      <c r="R18" s="116"/>
      <c r="S18" s="117"/>
    </row>
    <row r="19" spans="2:21" ht="14.25" customHeight="1" thickTop="1" x14ac:dyDescent="0.25"/>
    <row r="20" spans="2:21" ht="14.25" customHeight="1" x14ac:dyDescent="0.25">
      <c r="B20" s="37"/>
    </row>
    <row r="21" spans="2:21" ht="14.25" customHeight="1" x14ac:dyDescent="0.25">
      <c r="B21" s="38"/>
      <c r="C21" s="37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bbi/KkuzevWsVRnB8eEiZ85BD8PJHmK4Xr1ocTfzFGiDnpZKXcPniHtfNyIOaPwHJ1yM7xeqxONRCfWmCRwFyg==" saltValue="HjZy/gHw8bME2MWLpSZX5A==" spinCount="100000" sheet="1" objects="1" scenarios="1"/>
  <mergeCells count="22">
    <mergeCell ref="B1:C1"/>
    <mergeCell ref="B18:G18"/>
    <mergeCell ref="Q18:S18"/>
    <mergeCell ref="B17:G17"/>
    <mergeCell ref="Q17:S17"/>
    <mergeCell ref="G3:N3"/>
    <mergeCell ref="N12:N15"/>
    <mergeCell ref="N7:N10"/>
    <mergeCell ref="M12:M15"/>
    <mergeCell ref="L12:L15"/>
    <mergeCell ref="M7:M10"/>
    <mergeCell ref="L7:L10"/>
    <mergeCell ref="I7:I10"/>
    <mergeCell ref="J7:J10"/>
    <mergeCell ref="I12:I15"/>
    <mergeCell ref="J12:J15"/>
    <mergeCell ref="K7:K10"/>
    <mergeCell ref="K12:K15"/>
    <mergeCell ref="U7:U10"/>
    <mergeCell ref="T7:T10"/>
    <mergeCell ref="U12:U15"/>
    <mergeCell ref="T12:T15"/>
  </mergeCells>
  <conditionalFormatting sqref="B7:B15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5">
    <cfRule type="containsBlanks" dxfId="9" priority="2">
      <formula>LEN(TRIM(D7))=0</formula>
    </cfRule>
  </conditionalFormatting>
  <conditionalFormatting sqref="G7:G15 Q7:Q15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5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2023-07-27T05:11:36Z</cp:lastPrinted>
  <dcterms:created xsi:type="dcterms:W3CDTF">2014-03-05T12:43:32Z</dcterms:created>
  <dcterms:modified xsi:type="dcterms:W3CDTF">2023-07-27T10:44:21Z</dcterms:modified>
</cp:coreProperties>
</file>