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33\1 výzva\"/>
    </mc:Choice>
  </mc:AlternateContent>
  <xr:revisionPtr revIDLastSave="0" documentId="13_ncr:1_{4E790C44-D73E-43A7-AD7F-838F44C3E2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S8" i="1" l="1"/>
  <c r="R8" i="1"/>
  <c r="O8" i="1"/>
  <c r="O7" i="1" l="1"/>
  <c r="P11" i="1" s="1"/>
  <c r="S7" i="1" l="1"/>
  <c r="R7" i="1"/>
  <c r="Q11" i="1" s="1"/>
</calcChain>
</file>

<file path=xl/sharedStrings.xml><?xml version="1.0" encoding="utf-8"?>
<sst xmlns="http://schemas.openxmlformats.org/spreadsheetml/2006/main" count="46" uniqueCount="41">
  <si>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</si>
  <si>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</si>
  <si>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</si>
  <si>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</si>
  <si>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</si>
  <si>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</si>
  <si>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</si>
  <si>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</si>
  <si>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</si>
  <si>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</si>
  <si>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</si>
  <si>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</si>
  <si>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</si>
  <si>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30125000-1 - Části a příslušenství fotokopírovacích strojů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</si>
  <si>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</si>
  <si>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</si>
  <si>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</si>
  <si>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</si>
  <si>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</si>
  <si>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</si>
  <si>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</si>
  <si>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</si>
  <si>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</si>
  <si>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</si>
  <si>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</si>
  <si>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</si>
  <si>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</si>
  <si>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</si>
  <si>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</si>
  <si>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Pokud financováno z projektových prostředků, pak ŘEŠITEL uvede: NÁZEV A ČÍSLO DOTAČNÍHO PROJEKTU</t>
  </si>
  <si>
    <t>Příloha č. 2 Kupní smlouvy - technická specifikace
Tonery (II.) 033 - 2023 (originální)</t>
  </si>
  <si>
    <t>Pásová jednotka pro OKI  MC573</t>
  </si>
  <si>
    <t>ks</t>
  </si>
  <si>
    <t>DFAV - Vlasta Suchomelová,
Tel.: 724 005 497</t>
  </si>
  <si>
    <t>Technická 8, 
301 00 Plzeň, 
Fakulta aplikovaných věd - Děkanát,
přízemí</t>
  </si>
  <si>
    <t>EO - Václava Vlková, 
Tel.: 37763 1146</t>
  </si>
  <si>
    <t>Univerzitní 8,
301 00 Plzeň,
Rektorát - Ekonomický odbor,
místnost UR 221</t>
  </si>
  <si>
    <t>NE</t>
  </si>
  <si>
    <t>Originální pásová jednotka. Výtěžnost 60 000 stran.</t>
  </si>
  <si>
    <r>
      <t xml:space="preserve">Toner do tiskárny HP Laser Jet Pro 4002 dne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</si>
  <si>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9 500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</si>
</sst>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8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4" borderId="10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13" fillId="5" borderId="10" xfId="0" applyFont="1" applyFill="1" applyBorder="1" applyAlignment="1" applyProtection="1">
      <alignment horizontal="left" vertical="center" wrapText="1" indent="1"/>
      <protection locked="0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zoomScale="64" zoomScaleNormal="64" workbookViewId="0">
      <selection activeCell="I11" sqref="I1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1.85546875" style="1" customWidth="1"/>
    <col min="4" max="4" width="11.7109375" style="2" customWidth="1"/>
    <col min="5" max="5" width="11.28515625" style="3" customWidth="1"/>
    <col min="6" max="6" width="56.425781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70" t="s">
        <v>30</v>
      </c>
      <c r="C1" s="71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30.5" customHeight="1" x14ac:dyDescent="0.25">
      <c r="B3" s="13"/>
      <c r="C3" s="42" t="s">
        <v>0</v>
      </c>
      <c r="D3" s="12"/>
      <c r="E3" s="12"/>
      <c r="F3" s="12"/>
      <c r="G3" s="82"/>
      <c r="H3" s="82"/>
      <c r="I3" s="82"/>
      <c r="J3" s="82"/>
      <c r="K3" s="82"/>
      <c r="L3" s="82"/>
      <c r="M3" s="82"/>
      <c r="N3" s="82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17</v>
      </c>
      <c r="D6" s="22" t="s">
        <v>4</v>
      </c>
      <c r="E6" s="35" t="s">
        <v>18</v>
      </c>
      <c r="F6" s="35" t="s">
        <v>19</v>
      </c>
      <c r="G6" s="23" t="s">
        <v>5</v>
      </c>
      <c r="H6" s="35" t="s">
        <v>14</v>
      </c>
      <c r="I6" s="35" t="s">
        <v>20</v>
      </c>
      <c r="J6" s="35" t="s">
        <v>21</v>
      </c>
      <c r="K6" s="22" t="s">
        <v>29</v>
      </c>
      <c r="L6" s="40" t="s">
        <v>22</v>
      </c>
      <c r="M6" s="35" t="s">
        <v>25</v>
      </c>
      <c r="N6" s="35" t="s">
        <v>23</v>
      </c>
      <c r="O6" s="35" t="s">
        <v>24</v>
      </c>
      <c r="P6" s="22" t="s">
        <v>6</v>
      </c>
      <c r="Q6" s="24" t="s">
        <v>7</v>
      </c>
      <c r="R6" s="44" t="s">
        <v>8</v>
      </c>
      <c r="S6" s="44" t="s">
        <v>9</v>
      </c>
      <c r="T6" s="35" t="s">
        <v>26</v>
      </c>
      <c r="U6" s="35" t="s">
        <v>27</v>
      </c>
    </row>
    <row r="7" spans="2:21" ht="101.25" customHeight="1" thickTop="1" thickBot="1" x14ac:dyDescent="0.3">
      <c r="B7" s="55">
        <v>1</v>
      </c>
      <c r="C7" s="67" t="s">
        <v>31</v>
      </c>
      <c r="D7" s="56">
        <v>2</v>
      </c>
      <c r="E7" s="57" t="s">
        <v>32</v>
      </c>
      <c r="F7" s="67" t="s">
        <v>38</v>
      </c>
      <c r="G7" s="83"/>
      <c r="H7" s="69" t="s">
        <v>37</v>
      </c>
      <c r="I7" s="58" t="s">
        <v>28</v>
      </c>
      <c r="J7" s="65" t="s">
        <v>37</v>
      </c>
      <c r="K7" s="59"/>
      <c r="L7" s="65" t="s">
        <v>33</v>
      </c>
      <c r="M7" s="65" t="s">
        <v>34</v>
      </c>
      <c r="N7" s="60">
        <v>21</v>
      </c>
      <c r="O7" s="61">
        <f>D7*P7</f>
        <v>4000</v>
      </c>
      <c r="P7" s="62">
        <v>2000</v>
      </c>
      <c r="Q7" s="85"/>
      <c r="R7" s="63">
        <f>D7*Q7</f>
        <v>0</v>
      </c>
      <c r="S7" s="64" t="str">
        <f t="shared" ref="S7" si="0">IF(ISNUMBER(Q7), IF(Q7&gt;P7,"NEVYHOVUJE","VYHOVUJE")," ")</f>
        <v xml:space="preserve"> </v>
      </c>
      <c r="T7" s="57"/>
      <c r="U7" s="57" t="s">
        <v>13</v>
      </c>
    </row>
    <row r="8" spans="2:21" ht="88.5" customHeight="1" thickBot="1" x14ac:dyDescent="0.3">
      <c r="B8" s="45">
        <v>2</v>
      </c>
      <c r="C8" s="68" t="s">
        <v>39</v>
      </c>
      <c r="D8" s="46">
        <v>1</v>
      </c>
      <c r="E8" s="47" t="s">
        <v>32</v>
      </c>
      <c r="F8" s="68" t="s">
        <v>40</v>
      </c>
      <c r="G8" s="84"/>
      <c r="H8" s="48" t="str">
        <f t="shared" ref="H8" si="1">IF(P8&gt;1999,"ANO","NE")</f>
        <v>ANO</v>
      </c>
      <c r="I8" s="66" t="s">
        <v>28</v>
      </c>
      <c r="J8" s="66" t="s">
        <v>37</v>
      </c>
      <c r="K8" s="49"/>
      <c r="L8" s="66" t="s">
        <v>35</v>
      </c>
      <c r="M8" s="66" t="s">
        <v>36</v>
      </c>
      <c r="N8" s="50">
        <v>21</v>
      </c>
      <c r="O8" s="51">
        <f t="shared" ref="O8" si="2">D8*P8</f>
        <v>4500</v>
      </c>
      <c r="P8" s="52">
        <v>4500</v>
      </c>
      <c r="Q8" s="86"/>
      <c r="R8" s="53">
        <f t="shared" ref="R8" si="3">D8*Q8</f>
        <v>0</v>
      </c>
      <c r="S8" s="54" t="str">
        <f t="shared" ref="S8" si="4">IF(ISNUMBER(Q8), IF(Q8&gt;P8,"NEVYHOVUJE","VYHOVUJE")," ")</f>
        <v xml:space="preserve"> </v>
      </c>
      <c r="T8" s="47"/>
      <c r="U8" s="47" t="s">
        <v>10</v>
      </c>
    </row>
    <row r="9" spans="2:21" ht="16.5" thickTop="1" thickBot="1" x14ac:dyDescent="0.3">
      <c r="C9"/>
      <c r="D9"/>
      <c r="E9"/>
      <c r="F9"/>
      <c r="G9"/>
      <c r="H9"/>
      <c r="I9"/>
      <c r="J9"/>
      <c r="N9"/>
      <c r="O9"/>
      <c r="R9" s="41"/>
    </row>
    <row r="10" spans="2:21" ht="60.75" customHeight="1" thickTop="1" thickBot="1" x14ac:dyDescent="0.3">
      <c r="B10" s="77" t="s">
        <v>15</v>
      </c>
      <c r="C10" s="78"/>
      <c r="D10" s="78"/>
      <c r="E10" s="78"/>
      <c r="F10" s="78"/>
      <c r="G10" s="78"/>
      <c r="H10" s="43"/>
      <c r="I10" s="25"/>
      <c r="J10" s="25"/>
      <c r="K10" s="25"/>
      <c r="L10" s="11"/>
      <c r="M10" s="11"/>
      <c r="N10" s="26"/>
      <c r="O10" s="26"/>
      <c r="P10" s="27" t="s">
        <v>11</v>
      </c>
      <c r="Q10" s="79" t="s">
        <v>12</v>
      </c>
      <c r="R10" s="80"/>
      <c r="S10" s="81"/>
      <c r="T10" s="20"/>
      <c r="U10" s="28"/>
    </row>
    <row r="11" spans="2:21" ht="33.75" customHeight="1" thickTop="1" thickBot="1" x14ac:dyDescent="0.3">
      <c r="B11" s="72" t="s">
        <v>16</v>
      </c>
      <c r="C11" s="73"/>
      <c r="D11" s="73"/>
      <c r="E11" s="73"/>
      <c r="F11" s="73"/>
      <c r="G11" s="73"/>
      <c r="H11" s="34"/>
      <c r="I11" s="29"/>
      <c r="L11" s="9"/>
      <c r="M11" s="9"/>
      <c r="N11" s="30"/>
      <c r="O11" s="30"/>
      <c r="P11" s="31">
        <f>SUM(O7:O8)</f>
        <v>8500</v>
      </c>
      <c r="Q11" s="74">
        <f>SUM(R7:R8)</f>
        <v>0</v>
      </c>
      <c r="R11" s="75"/>
      <c r="S11" s="76"/>
    </row>
    <row r="12" spans="2:21" ht="14.25" customHeight="1" thickTop="1" x14ac:dyDescent="0.25"/>
    <row r="13" spans="2:21" ht="14.25" customHeight="1" x14ac:dyDescent="0.25">
      <c r="B13" s="37"/>
    </row>
    <row r="14" spans="2:21" ht="14.25" customHeight="1" x14ac:dyDescent="0.25">
      <c r="B14" s="38"/>
      <c r="C14" s="37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2ioZD53VWK0w1MHHg6ou5Zep9V8chcGH6X7WUMkQwXyH1XhsGP0OECDut040uOLcVNOPq2H3kPJTV3K7ic6OcA==" saltValue="FoJO/pqs/VVi89O74RSfIw==" spinCount="100000" sheet="1" objects="1" scenarios="1"/>
  <mergeCells count="6">
    <mergeCell ref="B1:C1"/>
    <mergeCell ref="B11:G11"/>
    <mergeCell ref="Q11:S11"/>
    <mergeCell ref="B10:G10"/>
    <mergeCell ref="Q10:S10"/>
    <mergeCell ref="G3:N3"/>
  </mergeCells>
  <conditionalFormatting sqref="B7:B8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8">
    <cfRule type="containsBlanks" dxfId="9" priority="2">
      <formula>LEN(TRIM(D7))=0</formula>
    </cfRule>
  </conditionalFormatting>
  <conditionalFormatting sqref="G7:G8 Q7:Q8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8">
    <cfRule type="notContainsBlanks" dxfId="5" priority="29">
      <formula>LEN(TRIM(G7))&gt;0</formula>
    </cfRule>
  </conditionalFormatting>
  <conditionalFormatting sqref="H7:H8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8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2023-01-18T08:30:34Z</cp:lastPrinted>
  <dcterms:created xsi:type="dcterms:W3CDTF">2014-03-05T12:43:32Z</dcterms:created>
  <dcterms:modified xsi:type="dcterms:W3CDTF">2023-07-25T07:43:02Z</dcterms:modified>
</cp:coreProperties>
</file>