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cena'!$B$3:$U$11</definedName>
  </definedNames>
  <calcPr calcId="191029"/>
  <extLst/>
</workbook>
</file>

<file path=xl/sharedStrings.xml><?xml version="1.0" encoding="utf-8"?>
<sst xmlns="http://schemas.openxmlformats.org/spreadsheetml/2006/main" count="71" uniqueCount="63">
  <si>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</si>
  <si>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</si>
  <si>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</si>
  <si>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</si>
  <si>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</si>
  <si>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</si>
  <si>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</si>
  <si>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</si>
  <si>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</si>
  <si>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</si>
  <si>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</si>
  <si>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</si>
  <si>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</si>
  <si>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</si>
  <si>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</si>
  <si>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</si>
  <si>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</si>
  <si>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</si>
  <si>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</si>
  <si>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</si>
  <si>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</si>
  <si>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</si>
  <si>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</si>
  <si>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</si>
  <si>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</si>
  <si>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</si>
  <si>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</si>
  <si>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</si>
  <si>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</si>
  <si>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</si>
  <si>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</si>
  <si>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</si>
  <si>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</si>
  <si>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</si>
  <si>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</si>
  <si>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</si>
  <si>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</si>
  <si>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</si>
  <si>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</si>
  <si>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</si>
  <si>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</si>
  <si>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</si>
  <si>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</si>
  <si>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</si>
  <si>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</si>
  <si>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</si>
  <si>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</si>
  <si>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</si>
  <si>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</si>
  <si>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</si>
  <si>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</si>
  <si>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</si>
  <si>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</si>
  <si>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NE</t>
  </si>
  <si>
    <t>Pokud financováno z projektových prostředků, pak ŘEŠITEL uvede: NÁZEV A ČÍSLO DOTAČNÍHO PROJEKTU</t>
  </si>
  <si>
    <t>Samostatná faktura</t>
  </si>
  <si>
    <t xml:space="preserve">Termín dodání </t>
  </si>
  <si>
    <t>Dodání do dané místnosti.</t>
  </si>
  <si>
    <t xml:space="preserve">Tiskárny, kopírky, multifunkce II. 017 - 2023 </t>
  </si>
  <si>
    <t>Laserová tiskárna černobílá A4</t>
  </si>
  <si>
    <t>Černobílá laserová tiskárna formátu A4.
Displej LCD s podsvícením.
Rozlišení: min. 1200 DPI. 
Rychlost černého tisku min. 30 stran za minutu.
Tisk první strany do max. 7 sec.
Paměť min. 256 MB.
Automatický oboustranný tisk.
Výstupní zásobník na min. 150 listů.
Víceúčelový zásobník 1 na min. 100 listů, vstupní zásobník 2 na min. 250 listů.
Rozhraní min.: USB 2.0, USB hostitelský port, síťový port Gigabit Ethernet 10/100/1000BASE-T.
Tiskové jazyky min.: PCL 6, PCL 5c, Postscript úrovně 3, PDF, URF, PWG Raster.
Podporované operační systémy min.: Windows 7/8/10, mobilní operační systém, iOS, Android, macOS, tiskový ovladač PCL6.
Včetně startovacího toneru.
Doporučený objem tisku za měsíc: 4 000 stran.</t>
  </si>
  <si>
    <t>Univerzitní 8 ,
301 00 Plzeň,
Rektorát - Ekonomický odbor,
místnost UR 216</t>
  </si>
  <si>
    <t>Václava Vlková,
Tel.: 37763 1146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</si>
</sst>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3" fontId="0" fillId="12" borderId="4" xfId="0" applyNumberForma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10" fillId="12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6" fillId="0" borderId="0" xfId="21" applyFont="1" applyAlignment="1">
      <alignment horizontal="left" vertical="center" wrapTex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4" fontId="13" fillId="7" borderId="34" xfId="0" applyNumberFormat="1" applyFont="1" applyFill="1" applyBorder="1" applyAlignment="1">
      <alignment horizontal="center" vertical="center"/>
    </xf>
    <xf numFmtId="4" fontId="13" fillId="7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zoomScale="75" zoomScaleNormal="75" workbookViewId="0" topLeftCell="B1">
      <selection activeCell="J10" sqref="J10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88.28125" style="3" customWidth="1"/>
    <col min="7" max="7" width="30.28125" style="4" bestFit="1" customWidth="1"/>
    <col min="8" max="8" width="30.28125" style="4" customWidth="1"/>
    <col min="9" max="9" width="23.57421875" style="3" bestFit="1" customWidth="1"/>
    <col min="10" max="10" width="19.28125" style="3" bestFit="1" customWidth="1"/>
    <col min="11" max="11" width="28.140625" style="0" hidden="1" customWidth="1"/>
    <col min="12" max="12" width="27.7109375" style="0" customWidth="1"/>
    <col min="13" max="13" width="27.57421875" style="0" customWidth="1"/>
    <col min="14" max="14" width="33.140625" style="3" customWidth="1"/>
    <col min="15" max="15" width="27.7109375" style="4" customWidth="1"/>
    <col min="16" max="16" width="18.14062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5.8515625" style="5" customWidth="1"/>
  </cols>
  <sheetData>
    <row r="1" spans="2:4" ht="15.75">
      <c r="B1" s="122" t="s">
        <v>51</v>
      </c>
      <c r="C1" s="123"/>
      <c r="D1" s="123"/>
    </row>
    <row r="2" spans="2:7" ht="18" customHeight="1">
      <c r="B2" s="122" t="s">
        <v>58</v>
      </c>
      <c r="C2" s="122"/>
      <c r="D2" s="122"/>
      <c r="G2" s="98"/>
    </row>
    <row r="3" spans="4:22" ht="43.5" customHeight="1">
      <c r="D3" s="2"/>
      <c r="G3" s="129"/>
      <c r="H3" s="129"/>
      <c r="I3" s="129"/>
      <c r="J3" s="129"/>
      <c r="K3" s="129"/>
      <c r="L3" s="129"/>
      <c r="M3" s="129"/>
      <c r="N3" s="129"/>
      <c r="O3" s="129"/>
      <c r="P3" s="3"/>
      <c r="T3" s="6"/>
      <c r="U3" s="7"/>
      <c r="V3" s="8"/>
    </row>
    <row r="4" spans="2:22" ht="43.5" customHeight="1">
      <c r="B4" s="13"/>
      <c r="C4" s="9" t="s">
        <v>0</v>
      </c>
      <c r="D4" s="114"/>
      <c r="E4" s="114"/>
      <c r="F4" s="114"/>
      <c r="G4" s="129"/>
      <c r="H4" s="129"/>
      <c r="I4" s="129"/>
      <c r="J4" s="129"/>
      <c r="K4" s="129"/>
      <c r="L4" s="129"/>
      <c r="M4" s="129"/>
      <c r="N4" s="129"/>
      <c r="O4" s="129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40</v>
      </c>
      <c r="D7" s="21" t="s">
        <v>4</v>
      </c>
      <c r="E7" s="21" t="s">
        <v>41</v>
      </c>
      <c r="F7" s="21" t="s">
        <v>52</v>
      </c>
      <c r="G7" s="22" t="s">
        <v>5</v>
      </c>
      <c r="H7" s="22" t="s">
        <v>16</v>
      </c>
      <c r="I7" s="21" t="s">
        <v>42</v>
      </c>
      <c r="J7" s="21" t="s">
        <v>43</v>
      </c>
      <c r="K7" s="21" t="s">
        <v>54</v>
      </c>
      <c r="L7" s="21" t="s">
        <v>44</v>
      </c>
      <c r="M7" s="115" t="s">
        <v>45</v>
      </c>
      <c r="N7" s="21" t="s">
        <v>46</v>
      </c>
      <c r="O7" s="21" t="s">
        <v>56</v>
      </c>
      <c r="P7" s="21" t="s">
        <v>47</v>
      </c>
      <c r="Q7" s="21" t="s">
        <v>6</v>
      </c>
      <c r="R7" s="23" t="s">
        <v>7</v>
      </c>
      <c r="S7" s="115" t="s">
        <v>8</v>
      </c>
      <c r="T7" s="115" t="s">
        <v>9</v>
      </c>
      <c r="U7" s="21" t="s">
        <v>48</v>
      </c>
      <c r="V7" s="21" t="s">
        <v>49</v>
      </c>
    </row>
    <row r="8" spans="1:22" ht="343.5" customHeight="1" thickBot="1" thickTop="1">
      <c r="A8" s="24"/>
      <c r="B8" s="99">
        <v>1</v>
      </c>
      <c r="C8" s="111" t="s">
        <v>59</v>
      </c>
      <c r="D8" s="101">
        <v>1</v>
      </c>
      <c r="E8" s="102" t="s">
        <v>50</v>
      </c>
      <c r="F8" s="113" t="s">
        <v>60</v>
      </c>
      <c r="G8" s="117"/>
      <c r="H8" s="143" t="s">
        <v>53</v>
      </c>
      <c r="I8" s="100" t="s">
        <v>55</v>
      </c>
      <c r="J8" s="103" t="s">
        <v>53</v>
      </c>
      <c r="K8" s="104"/>
      <c r="L8" s="112" t="s">
        <v>57</v>
      </c>
      <c r="M8" s="112" t="s">
        <v>62</v>
      </c>
      <c r="N8" s="110" t="s">
        <v>61</v>
      </c>
      <c r="O8" s="105">
        <v>14</v>
      </c>
      <c r="P8" s="106">
        <f>D8*Q8</f>
        <v>6000</v>
      </c>
      <c r="Q8" s="107">
        <v>6000</v>
      </c>
      <c r="R8" s="116"/>
      <c r="S8" s="108">
        <f>D8*R8</f>
        <v>0</v>
      </c>
      <c r="T8" s="109" t="str">
        <f>IF(ISNUMBER(R8),IF(R8&gt;Q8,"NEVYHOVUJE","VYHOVUJE")," ")</f>
        <v xml:space="preserve"> </v>
      </c>
      <c r="U8" s="102"/>
      <c r="V8" s="102" t="s">
        <v>14</v>
      </c>
    </row>
    <row r="9" spans="3:19" ht="16.5" thickBot="1" thickTop="1">
      <c r="C9"/>
      <c r="D9"/>
      <c r="E9"/>
      <c r="F9"/>
      <c r="G9" s="25"/>
      <c r="H9"/>
      <c r="I9"/>
      <c r="J9"/>
      <c r="N9"/>
      <c r="O9"/>
      <c r="P9" s="27"/>
      <c r="S9" s="57"/>
    </row>
    <row r="10" spans="2:22" ht="60.75" customHeight="1" thickBot="1" thickTop="1">
      <c r="B10" s="124" t="s">
        <v>10</v>
      </c>
      <c r="C10" s="124"/>
      <c r="D10" s="124"/>
      <c r="E10" s="124"/>
      <c r="F10" s="124"/>
      <c r="G10" s="124"/>
      <c r="H10" s="124"/>
      <c r="I10" s="124"/>
      <c r="J10" s="26"/>
      <c r="K10" s="26"/>
      <c r="L10" s="11"/>
      <c r="M10" s="11"/>
      <c r="N10" s="11"/>
      <c r="O10" s="27"/>
      <c r="P10" s="27"/>
      <c r="Q10" s="28" t="s">
        <v>11</v>
      </c>
      <c r="R10" s="125" t="s">
        <v>12</v>
      </c>
      <c r="S10" s="126"/>
      <c r="T10" s="127"/>
      <c r="V10" s="29"/>
    </row>
    <row r="11" spans="2:20" ht="33" customHeight="1" thickBot="1" thickTop="1">
      <c r="B11" s="128" t="s">
        <v>15</v>
      </c>
      <c r="C11" s="128"/>
      <c r="D11" s="128"/>
      <c r="E11" s="128"/>
      <c r="F11" s="128"/>
      <c r="G11" s="128"/>
      <c r="H11" s="30"/>
      <c r="I11" s="30"/>
      <c r="J11" s="30"/>
      <c r="L11" s="31"/>
      <c r="M11" s="31"/>
      <c r="N11" s="31"/>
      <c r="O11" s="32"/>
      <c r="P11" s="32"/>
      <c r="Q11" s="33">
        <f>SUM(P8:P8)</f>
        <v>6000</v>
      </c>
      <c r="R11" s="119">
        <f>SUM(S8:S8)</f>
        <v>0</v>
      </c>
      <c r="S11" s="120"/>
      <c r="T11" s="121"/>
    </row>
    <row r="12" spans="2:14" ht="18.6" customHeight="1" thickTop="1">
      <c r="B12" s="34"/>
      <c r="C12" s="35"/>
      <c r="D12" s="36"/>
      <c r="E12" s="35"/>
      <c r="F12" s="35"/>
      <c r="G12" s="37"/>
      <c r="H12" s="37"/>
      <c r="I12" s="37"/>
      <c r="J12" s="37"/>
      <c r="N12"/>
    </row>
    <row r="13" spans="2:14" ht="18.6" customHeight="1">
      <c r="B13" s="118" t="s">
        <v>13</v>
      </c>
      <c r="C13" s="118"/>
      <c r="D13" s="118"/>
      <c r="E13" s="118"/>
      <c r="F13" s="118"/>
      <c r="G13" s="118"/>
      <c r="H13" s="118"/>
      <c r="I13" s="118"/>
      <c r="J13"/>
      <c r="N13"/>
    </row>
    <row r="14" spans="2:14" ht="18.6" customHeight="1">
      <c r="B14" s="38"/>
      <c r="C14" s="38"/>
      <c r="D14" s="38"/>
      <c r="E14" s="38"/>
      <c r="F14" s="38"/>
      <c r="I14"/>
      <c r="J14"/>
      <c r="N14"/>
    </row>
    <row r="15" spans="3:14" ht="18.6" customHeight="1">
      <c r="C15"/>
      <c r="E15"/>
      <c r="F15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5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ht="15"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</sheetData>
  <sheetProtection algorithmName="SHA-512" hashValue="j3sTU5M+FGVueFd8UD+WbVDiTNwyWXZz1QYSd47mjdLkuA5mVGoP/wNBINcQaisoR3+7XdHMcE3eIM6aPKeUBA==" saltValue="0+koD8KBIW2ADBaLlYKoSA==" spinCount="100000" sheet="1" objects="1" scenarios="1"/>
  <mergeCells count="8">
    <mergeCell ref="B13:I13"/>
    <mergeCell ref="R11:T11"/>
    <mergeCell ref="B1:D1"/>
    <mergeCell ref="B10:I10"/>
    <mergeCell ref="R10:T10"/>
    <mergeCell ref="B11:G11"/>
    <mergeCell ref="B2:D2"/>
    <mergeCell ref="G3:O4"/>
  </mergeCells>
  <conditionalFormatting sqref="B8 D8">
    <cfRule type="containsBlanks" priority="74" dxfId="7">
      <formula>LEN(TRIM(B8))=0</formula>
    </cfRule>
  </conditionalFormatting>
  <conditionalFormatting sqref="B8">
    <cfRule type="cellIs" priority="69" dxfId="6" operator="greaterThanOrEqual">
      <formula>1</formula>
    </cfRule>
  </conditionalFormatting>
  <conditionalFormatting sqref="G8:H8 R8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8">
    <cfRule type="notContainsBlanks" priority="52" dxfId="3">
      <formula>LEN(TRIM(G8))&gt;0</formula>
    </cfRule>
  </conditionalFormatting>
  <conditionalFormatting sqref="R8">
    <cfRule type="notContainsBlanks" priority="19" dxfId="2">
      <formula>LEN(TRIM(R8))&gt;0</formula>
    </cfRule>
  </conditionalFormatting>
  <conditionalFormatting sqref="T8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8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24"/>
  <sheetViews>
    <sheetView workbookViewId="0" topLeftCell="A1">
      <selection activeCell="C31" sqref="C31"/>
    </sheetView>
  </sheetViews>
  <sheetFormatPr defaultColWidth="9.140625" defaultRowHeight="15"/>
  <cols>
    <col min="1" max="1" width="1.57421875" style="0" customWidth="1"/>
    <col min="2" max="2" width="28.2812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30" t="s">
        <v>38</v>
      </c>
      <c r="C1" s="130"/>
      <c r="D1" s="55"/>
    </row>
    <row r="2" spans="2:3" ht="15">
      <c r="B2" s="131" t="str">
        <f>'Nabídková cena'!B2:D2</f>
        <v xml:space="preserve">Tiskárny, kopírky, multifunkce II. 017 - 2023 </v>
      </c>
      <c r="C2" s="131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39</v>
      </c>
      <c r="C9" s="54">
        <f>'Nabídková cena'!R11</f>
        <v>0</v>
      </c>
      <c r="E9" s="132" t="s">
        <v>17</v>
      </c>
      <c r="F9" s="133"/>
      <c r="G9" s="134"/>
      <c r="H9" s="135">
        <f ca="1">SUM(C9+G24)</f>
        <v>0</v>
      </c>
      <c r="I9" s="136"/>
    </row>
    <row r="10" spans="2:3" ht="15.75" thickBot="1">
      <c r="B10" s="44"/>
      <c r="C10" s="45"/>
    </row>
    <row r="11" spans="2:7" s="49" customFormat="1" ht="30.75" thickBot="1">
      <c r="B11" s="46" t="s">
        <v>18</v>
      </c>
      <c r="C11" s="47" t="s">
        <v>5</v>
      </c>
      <c r="D11" s="48" t="s">
        <v>19</v>
      </c>
      <c r="E11" s="137"/>
      <c r="F11" s="138"/>
      <c r="G11" s="139"/>
    </row>
    <row r="12" spans="2:7" s="49" customFormat="1" ht="27" customHeight="1" thickBot="1">
      <c r="B12" s="87" t="s">
        <v>20</v>
      </c>
      <c r="C12" s="89">
        <f>'Nabídková cena'!G8</f>
        <v>0</v>
      </c>
      <c r="D12" s="88">
        <v>4000</v>
      </c>
      <c r="E12" s="140"/>
      <c r="F12" s="141"/>
      <c r="G12" s="142"/>
    </row>
    <row r="13" spans="2:13" s="49" customFormat="1" ht="40.5" customHeight="1" thickBot="1">
      <c r="B13" s="50" t="s">
        <v>21</v>
      </c>
      <c r="C13" s="47" t="s">
        <v>22</v>
      </c>
      <c r="D13" s="47" t="s">
        <v>23</v>
      </c>
      <c r="E13" s="47" t="s">
        <v>24</v>
      </c>
      <c r="F13" s="47" t="s">
        <v>25</v>
      </c>
      <c r="G13" s="51" t="s">
        <v>26</v>
      </c>
      <c r="I13" s="52" t="s">
        <v>27</v>
      </c>
      <c r="M13" s="53"/>
    </row>
    <row r="14" spans="2:9" s="49" customFormat="1" ht="15">
      <c r="B14" s="70" t="s">
        <v>28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29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30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31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32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33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34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34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30" customHeight="1">
      <c r="B22" s="59" t="s">
        <v>35</v>
      </c>
      <c r="C22" s="60"/>
      <c r="D22" s="60"/>
      <c r="E22" s="60"/>
      <c r="F22" s="60"/>
      <c r="G22" s="61">
        <f ca="1">SUM(G14:G21)</f>
        <v>0</v>
      </c>
    </row>
    <row r="23" spans="2:7" s="49" customFormat="1" ht="30" customHeight="1">
      <c r="B23" s="62" t="s">
        <v>36</v>
      </c>
      <c r="G23" s="63">
        <f ca="1">G22*5</f>
        <v>0</v>
      </c>
    </row>
    <row r="24" spans="2:7" s="49" customFormat="1" ht="30" customHeight="1" thickBot="1">
      <c r="B24" s="64" t="s">
        <v>37</v>
      </c>
      <c r="C24" s="65"/>
      <c r="D24" s="66">
        <f>'Nabídková cena'!D8</f>
        <v>1</v>
      </c>
      <c r="E24" s="67"/>
      <c r="F24" s="68"/>
      <c r="G24" s="69">
        <f ca="1">SUM(G23*D24)</f>
        <v>0</v>
      </c>
    </row>
  </sheetData>
  <sheetProtection algorithmName="SHA-512" hashValue="RSg++sKT+x7HpzYVepJLIG+If3mXvD/HxWSQCHoiWKFAC95MPhV6CSJ99u7gKDEG1iKH3THQkLklx4AsrI01sQ==" saltValue="iGjs++qbozB/80UR7hq5Sg==" spinCount="100000" sheet="1" objects="1" scenarios="1"/>
  <mergeCells count="5">
    <mergeCell ref="B1:C1"/>
    <mergeCell ref="B2:C2"/>
    <mergeCell ref="E9:G9"/>
    <mergeCell ref="H9:I9"/>
    <mergeCell ref="E11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2023-05-31T08:13:02Z</cp:lastPrinted>
  <dcterms:created xsi:type="dcterms:W3CDTF">2014-03-05T12:43:32Z</dcterms:created>
  <dcterms:modified xsi:type="dcterms:W3CDTF">2023-07-21T12:06:44Z</dcterms:modified>
  <cp:category/>
  <cp:version/>
  <cp:contentType/>
  <cp:contentStatus/>
  <cp:revision>1</cp:revision>
</cp:coreProperties>
</file>