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36" activeTab="0"/>
  </bookViews>
  <sheets>
    <sheet name="Výpočetní technika" sheetId="1" r:id="rId1"/>
  </sheets>
  <definedNames>
    <definedName name="_xlnm.Print_Area" localSheetId="0">'Výpočetní technika'!$B$1:$V$16</definedName>
  </definedNames>
  <calcPr calcId="191029"/>
  <extLst/>
</workbook>
</file>

<file path=xl/sharedStrings.xml><?xml version="1.0" encoding="utf-8"?>
<sst xmlns="http://schemas.openxmlformats.org/spreadsheetml/2006/main" count="65" uniqueCount="55">
  <si>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</si>
  <si>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</si>
  <si>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</si>
  <si>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</si>
  <si>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</si>
  <si>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</si>
  <si>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</si>
  <si>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</si>
  <si>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</si>
  <si>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</si>
  <si>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</si>
  <si>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</si>
  <si>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>30231310-3 - Ploché monitory</t>
  </si>
  <si>
    <t xml:space="preserve">30232000-4 - Periferní vybavení 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</si>
  <si>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</si>
  <si>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</si>
  <si>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</si>
  <si>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</si>
  <si>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</si>
  <si>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</si>
  <si>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</si>
  <si>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</si>
  <si>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</si>
  <si>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</si>
  <si>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</si>
  <si>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</si>
  <si>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</si>
  <si>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</si>
  <si>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</si>
  <si>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</si>
  <si>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</si>
  <si>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</si>
  <si>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</si>
  <si>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</si>
  <si>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Záruka na zboží min. 36 měsíců.</t>
  </si>
  <si>
    <t>Společná faktura</t>
  </si>
  <si>
    <t>Záruka na zboží min. 60 měsíců, servis NBD on site.</t>
  </si>
  <si>
    <t xml:space="preserve">Příloha č. 2 Kupní smlouvy - technická specifikace
Výpočetní technika (III.) 078 - 2023 </t>
  </si>
  <si>
    <t>Monitor 27"</t>
  </si>
  <si>
    <t>Dokovací stanice USB-C</t>
  </si>
  <si>
    <t>Bezdrátová klávesnice</t>
  </si>
  <si>
    <t>Bezdrátová myš CAD</t>
  </si>
  <si>
    <t>Brašna na notebook</t>
  </si>
  <si>
    <t>ANO</t>
  </si>
  <si>
    <t xml:space="preserve">Národní plán obnovy pro oblast vysokých škol pro roky 2022–2024
Registrační číslo projektu:  NPO_ZČU_MSMT-16584/2022
Specifický cíl B: Tvorba nových progresivních studijních programů </t>
  </si>
  <si>
    <t>Ing. Roman Polák,
Tel.: 37763 8753</t>
  </si>
  <si>
    <t>Univerzitní 22,
301 00 Plzeň,
Fakulta strojní - Katedra konstruování strojů,
místnost UX 229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</si>
  <si>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</si>
  <si>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Mobilní pracovní stanice CAD </t>
  </si>
  <si>
    <t>Provedení notebooku klasické.
Výkon procesoru v Passmark CPU více než 38 500 bodů (platné ke dni 27.6.2023), minimálně 20 jader. 
Grafická karta dedikovaná s vlastní pamětí alespoň 12 GB GDDR6.
Operační paměť minimálně 64 GB, min. 4800 MHz s možností rozšíření až na 128 GB.
SSD disk o kapacitě minimálně 2 TB M.2 PCIe 4. generace.
Integrovaná wifi karta a bluetooth (podpora standardu Wifi 6E, kompatibilní s 2.4GHz, 5GHz a 6GHz).
Display 16" s min. Full HD+ rozlišením 1920x1200, provedení matné, nedotykový. Technologie displeje IPS, VA nebo varianty těchto technologií.
Webkamera s rozlišením min. 1080p a mikrofon.
Minimální počty a typy portů: 2x USB type-C 3.2 Gen 1/3.2 Gen 2/4.0 ThunderBolt, 2x USB Type-A, 1x HDMI, 1x RJ45, 1x kombinovaný port pro připojení sluchátek s mikrofonem.
Baterie min. 90 Wh.
Originální operační systém Windows 64-bit Pro (Windows 10 nebo vyšší) - OS Windows požadujeme z důvodu kompatibility s interními aplikacemi ZČU (Stag, Magion,...).
Existence ovladačů použitého HW ve Windows 10 a vyšší verze Windows.
Podpora TPM 2.0 (Trusted Platform Module).
Kovové šasi a kovový nebo kompozitní vnitřní rám.
CZ Klávesnice s numerickou částí, s podsvícením nebo alternativním způsobem zlepšení viditelnosti ve tmě. Integrovaná čtečka otisku prstů.
Podpora dokování.
Hmotnost maximálně 2,7 kg. 
Podpora prostřednictvím internetu musí umožňovat stahování ovladačů a manuálu z internetu adresně pro konkrétní zadaný typ (sériové číslo) zařízení.
Záruka min. 60 měsíců, servis NBD on site.</t>
  </si>
  <si>
    <r>
      <t xml:space="preserve">Bezdrátová CZ klávesnice s podsvícením. 
Nízkoprofilové klávesy. 
Kovová konstrukce. 
Připojení přes Bluetooth a USB přijímač. 
Připojení alespoň ke 2 zařízením s možností přepínání.
Integrovaná baterie s dobíjením pomocí USB-C. 
Provedení černé nebo šedé. 
</t>
    </r>
    <r>
      <rPr>
        <b/>
        <sz val="11"/>
        <color theme="1"/>
        <rFont val="Calibri"/>
        <family val="2"/>
        <scheme val="minor"/>
      </rPr>
      <t>Kompatibilní s položkou č.1.</t>
    </r>
  </si>
  <si>
    <r>
      <t xml:space="preserve">Bezdrátová myš pro praváky. 
Laserový senzor s min. 4000 DPI (nastavitelné). 
Minimálně 7 tlačítek s možností konfigurace. 
Integrovaná baterie s dobíjením pomocí USB-C. 
Mechanické kolečko se setrvačníkem. 
Připojení přes Bluetooth a USB přijímač. 
Provedení tmavě šedé nebo černé. 
</t>
    </r>
    <r>
      <rPr>
        <b/>
        <sz val="11"/>
        <color theme="1"/>
        <rFont val="Calibri"/>
        <family val="2"/>
        <scheme val="minor"/>
      </rPr>
      <t>Kompatibilní s položkou č. 1.</t>
    </r>
  </si>
  <si>
    <r>
      <t xml:space="preserve">Brašna na notebook o velikosti 16". 
Odjímatelný popruh přes rameno. 
Provedení černé nebo šedé. 
</t>
    </r>
    <r>
      <rPr>
        <b/>
        <sz val="11"/>
        <color theme="1"/>
        <rFont val="Calibri"/>
        <family val="2"/>
        <scheme val="minor"/>
      </rPr>
      <t>Kompatibilní s položkou č. 1.</t>
    </r>
  </si>
  <si>
    <r>
      <t xml:space="preserve">Minimální počty a typy portů: 1x RJ45, 3x USB Type-A, 2x USB Type-C, 3x grafický výstup HDMI/DisplayPort. 
Podpora připojení 3 aktivních displejů s minimálním rozlišením 4K. 
Připojení pomocí USB-C s podporou nabíjení. 
Záruka min. 36 měsíců.
</t>
    </r>
    <r>
      <rPr>
        <b/>
        <sz val="11"/>
        <color theme="1"/>
        <rFont val="Calibri"/>
        <family val="2"/>
        <scheme val="minor"/>
      </rPr>
      <t>Dokovací stanice kompatibilní s položkou č. 1.</t>
    </r>
  </si>
  <si>
    <r>
      <t xml:space="preserve">Displej 27" s minimálním rozlišením 4K UHD 3840 x 2160 typu IPS. 
Povrch displeje matný nebo antireflexní. 
Doba odezvy displeje 4 ms nebo menší. 
Jas 350 cd/m2 nebo větší. 
Minimální počty a typy vstupů: 1x DisplayPort 1.2, 1x HDMI 2.0. 
Propojovací kabel DP nebo HDMI součástí dodávky. 
Výškově nastavitelný s možností otočení o 90° (pivot).  
Záruka min. 36 měsíců.
Bude k pol.č. 1 - vždy 1ks ntb a 2ks monitoru.
</t>
    </r>
    <r>
      <rPr>
        <sz val="11"/>
        <color rgb="FFFF0000"/>
        <rFont val="Calibri"/>
        <family val="2"/>
        <scheme val="minor"/>
      </rPr>
      <t>Třída energetické účinnosti v rozpětí A až 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</si>
</sst>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5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0" fillId="5" borderId="13" xfId="0" applyNumberFormat="1" applyFill="1" applyBorder="1" applyAlignment="1">
      <alignment horizontal="right" vertical="center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3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13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13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2"/>
  <sheetViews>
    <sheetView tabSelected="1" zoomScale="62" zoomScaleNormal="62" workbookViewId="0" topLeftCell="A2">
      <selection activeCell="H7" sqref="H7:H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31.28125" style="1" customWidth="1"/>
    <col min="7" max="7" width="26.140625" style="4" bestFit="1" customWidth="1"/>
    <col min="8" max="8" width="23.421875" style="4" customWidth="1"/>
    <col min="9" max="9" width="20.7109375" style="4" customWidth="1"/>
    <col min="10" max="10" width="14.28125" style="1" bestFit="1" customWidth="1"/>
    <col min="11" max="11" width="61.8515625" style="0" customWidth="1"/>
    <col min="12" max="12" width="29.8515625" style="0" customWidth="1"/>
    <col min="13" max="13" width="23.140625" style="0" customWidth="1"/>
    <col min="14" max="14" width="26.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24.00390625" style="0" hidden="1" customWidth="1"/>
    <col min="22" max="22" width="31.57421875" style="5" customWidth="1"/>
  </cols>
  <sheetData>
    <row r="1" spans="2:22" ht="40.9" customHeight="1">
      <c r="B1" s="101" t="s">
        <v>37</v>
      </c>
      <c r="C1" s="102"/>
      <c r="D1" s="102"/>
      <c r="E1"/>
      <c r="G1" s="41"/>
      <c r="V1"/>
    </row>
    <row r="2" spans="3:22" ht="21" customHeight="1">
      <c r="C2"/>
      <c r="D2" s="9"/>
      <c r="E2" s="10"/>
      <c r="G2" s="105"/>
      <c r="H2" s="106"/>
      <c r="I2" s="106"/>
      <c r="J2" s="106"/>
      <c r="K2" s="106"/>
      <c r="L2" s="106"/>
      <c r="M2" s="106"/>
      <c r="N2" s="10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83"/>
      <c r="E3" s="83"/>
      <c r="F3" s="83"/>
      <c r="G3" s="106"/>
      <c r="H3" s="106"/>
      <c r="I3" s="106"/>
      <c r="J3" s="106"/>
      <c r="K3" s="106"/>
      <c r="L3" s="106"/>
      <c r="M3" s="106"/>
      <c r="N3" s="10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83"/>
      <c r="E4" s="83"/>
      <c r="F4" s="83"/>
      <c r="G4" s="83"/>
      <c r="H4" s="8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03" t="s">
        <v>2</v>
      </c>
      <c r="H5" s="10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15</v>
      </c>
      <c r="D6" s="32" t="s">
        <v>4</v>
      </c>
      <c r="E6" s="32" t="s">
        <v>16</v>
      </c>
      <c r="F6" s="32" t="s">
        <v>17</v>
      </c>
      <c r="G6" s="37" t="s">
        <v>26</v>
      </c>
      <c r="H6" s="38" t="s">
        <v>27</v>
      </c>
      <c r="I6" s="33" t="s">
        <v>18</v>
      </c>
      <c r="J6" s="32" t="s">
        <v>19</v>
      </c>
      <c r="K6" s="32" t="s">
        <v>47</v>
      </c>
      <c r="L6" s="34" t="s">
        <v>20</v>
      </c>
      <c r="M6" s="35" t="s">
        <v>21</v>
      </c>
      <c r="N6" s="34" t="s">
        <v>22</v>
      </c>
      <c r="O6" s="32" t="s">
        <v>31</v>
      </c>
      <c r="P6" s="34" t="s">
        <v>23</v>
      </c>
      <c r="Q6" s="32" t="s">
        <v>5</v>
      </c>
      <c r="R6" s="36" t="s">
        <v>6</v>
      </c>
      <c r="S6" s="82" t="s">
        <v>7</v>
      </c>
      <c r="T6" s="82" t="s">
        <v>8</v>
      </c>
      <c r="U6" s="34" t="s">
        <v>24</v>
      </c>
      <c r="V6" s="34" t="s">
        <v>25</v>
      </c>
    </row>
    <row r="7" spans="1:22" ht="408.75" customHeight="1" thickTop="1">
      <c r="A7" s="20"/>
      <c r="B7" s="52">
        <v>1</v>
      </c>
      <c r="C7" s="53" t="s">
        <v>48</v>
      </c>
      <c r="D7" s="54">
        <v>5</v>
      </c>
      <c r="E7" s="55" t="s">
        <v>32</v>
      </c>
      <c r="F7" s="78" t="s">
        <v>49</v>
      </c>
      <c r="G7" s="125"/>
      <c r="H7" s="129"/>
      <c r="I7" s="113" t="s">
        <v>35</v>
      </c>
      <c r="J7" s="116" t="s">
        <v>43</v>
      </c>
      <c r="K7" s="119" t="s">
        <v>44</v>
      </c>
      <c r="L7" s="56" t="s">
        <v>36</v>
      </c>
      <c r="M7" s="107" t="s">
        <v>45</v>
      </c>
      <c r="N7" s="107" t="s">
        <v>46</v>
      </c>
      <c r="O7" s="122">
        <v>30</v>
      </c>
      <c r="P7" s="57">
        <f>D7*Q7</f>
        <v>375000</v>
      </c>
      <c r="Q7" s="58">
        <v>75000</v>
      </c>
      <c r="R7" s="131"/>
      <c r="S7" s="59">
        <f>D7*R7</f>
        <v>0</v>
      </c>
      <c r="T7" s="60" t="str">
        <f aca="true" t="shared" si="0" ref="T7">IF(ISNUMBER(R7),IF(R7&gt;Q7,"NEVYHOVUJE","VYHOVUJE")," ")</f>
        <v xml:space="preserve"> </v>
      </c>
      <c r="U7" s="95"/>
      <c r="V7" s="61" t="s">
        <v>11</v>
      </c>
    </row>
    <row r="8" spans="1:22" ht="176.25" customHeight="1">
      <c r="A8" s="20"/>
      <c r="B8" s="42">
        <v>2</v>
      </c>
      <c r="C8" s="43" t="s">
        <v>38</v>
      </c>
      <c r="D8" s="44">
        <v>10</v>
      </c>
      <c r="E8" s="45" t="s">
        <v>32</v>
      </c>
      <c r="F8" s="85" t="s">
        <v>54</v>
      </c>
      <c r="G8" s="126"/>
      <c r="H8" s="130"/>
      <c r="I8" s="114"/>
      <c r="J8" s="117"/>
      <c r="K8" s="120"/>
      <c r="L8" s="46" t="s">
        <v>34</v>
      </c>
      <c r="M8" s="108"/>
      <c r="N8" s="108"/>
      <c r="O8" s="123"/>
      <c r="P8" s="47">
        <f>D8*Q8</f>
        <v>70000</v>
      </c>
      <c r="Q8" s="48">
        <v>7000</v>
      </c>
      <c r="R8" s="132"/>
      <c r="S8" s="49">
        <f>D8*R8</f>
        <v>0</v>
      </c>
      <c r="T8" s="50" t="str">
        <f aca="true" t="shared" si="1" ref="T8:T12">IF(ISNUMBER(R8),IF(R8&gt;Q8,"NEVYHOVUJE","VYHOVUJE")," ")</f>
        <v xml:space="preserve"> </v>
      </c>
      <c r="U8" s="96"/>
      <c r="V8" s="51" t="s">
        <v>12</v>
      </c>
    </row>
    <row r="9" spans="1:22" ht="108" customHeight="1">
      <c r="A9" s="20"/>
      <c r="B9" s="72">
        <v>3</v>
      </c>
      <c r="C9" s="73" t="s">
        <v>39</v>
      </c>
      <c r="D9" s="74">
        <v>5</v>
      </c>
      <c r="E9" s="75" t="s">
        <v>32</v>
      </c>
      <c r="F9" s="81" t="s">
        <v>53</v>
      </c>
      <c r="G9" s="127"/>
      <c r="H9" s="76" t="s">
        <v>33</v>
      </c>
      <c r="I9" s="114"/>
      <c r="J9" s="117"/>
      <c r="K9" s="120"/>
      <c r="L9" s="84" t="s">
        <v>34</v>
      </c>
      <c r="M9" s="108"/>
      <c r="N9" s="108"/>
      <c r="O9" s="123"/>
      <c r="P9" s="47">
        <f>D9*Q9</f>
        <v>30000</v>
      </c>
      <c r="Q9" s="77">
        <v>6000</v>
      </c>
      <c r="R9" s="133"/>
      <c r="S9" s="49">
        <f>D9*R9</f>
        <v>0</v>
      </c>
      <c r="T9" s="50" t="str">
        <f aca="true" t="shared" si="2" ref="T9:T11">IF(ISNUMBER(R9),IF(R9&gt;Q9,"NEVYHOVUJE","VYHOVUJE")," ")</f>
        <v xml:space="preserve"> </v>
      </c>
      <c r="U9" s="96"/>
      <c r="V9" s="98" t="s">
        <v>13</v>
      </c>
    </row>
    <row r="10" spans="1:22" ht="146.25" customHeight="1">
      <c r="A10" s="20"/>
      <c r="B10" s="72">
        <v>4</v>
      </c>
      <c r="C10" s="73" t="s">
        <v>40</v>
      </c>
      <c r="D10" s="74">
        <v>5</v>
      </c>
      <c r="E10" s="75" t="s">
        <v>32</v>
      </c>
      <c r="F10" s="79" t="s">
        <v>50</v>
      </c>
      <c r="G10" s="127"/>
      <c r="H10" s="76" t="s">
        <v>33</v>
      </c>
      <c r="I10" s="114"/>
      <c r="J10" s="117"/>
      <c r="K10" s="120"/>
      <c r="L10" s="110"/>
      <c r="M10" s="108"/>
      <c r="N10" s="108"/>
      <c r="O10" s="123"/>
      <c r="P10" s="47">
        <f>D10*Q10</f>
        <v>10000</v>
      </c>
      <c r="Q10" s="77">
        <v>2000</v>
      </c>
      <c r="R10" s="133"/>
      <c r="S10" s="49">
        <f>D10*R10</f>
        <v>0</v>
      </c>
      <c r="T10" s="50" t="str">
        <f t="shared" si="2"/>
        <v xml:space="preserve"> </v>
      </c>
      <c r="U10" s="96"/>
      <c r="V10" s="99"/>
    </row>
    <row r="11" spans="1:22" ht="140.25" customHeight="1">
      <c r="A11" s="20"/>
      <c r="B11" s="72">
        <v>5</v>
      </c>
      <c r="C11" s="73" t="s">
        <v>41</v>
      </c>
      <c r="D11" s="74">
        <v>5</v>
      </c>
      <c r="E11" s="75" t="s">
        <v>32</v>
      </c>
      <c r="F11" s="79" t="s">
        <v>51</v>
      </c>
      <c r="G11" s="127"/>
      <c r="H11" s="76" t="s">
        <v>33</v>
      </c>
      <c r="I11" s="114"/>
      <c r="J11" s="117"/>
      <c r="K11" s="120"/>
      <c r="L11" s="111"/>
      <c r="M11" s="108"/>
      <c r="N11" s="108"/>
      <c r="O11" s="123"/>
      <c r="P11" s="47">
        <f>D11*Q11</f>
        <v>10000</v>
      </c>
      <c r="Q11" s="77">
        <v>2000</v>
      </c>
      <c r="R11" s="133"/>
      <c r="S11" s="49">
        <f>D11*R11</f>
        <v>0</v>
      </c>
      <c r="T11" s="50" t="str">
        <f t="shared" si="2"/>
        <v xml:space="preserve"> </v>
      </c>
      <c r="U11" s="96"/>
      <c r="V11" s="100"/>
    </row>
    <row r="12" spans="1:22" ht="90.75" customHeight="1" thickBot="1">
      <c r="A12" s="20"/>
      <c r="B12" s="62">
        <v>6</v>
      </c>
      <c r="C12" s="63" t="s">
        <v>42</v>
      </c>
      <c r="D12" s="64">
        <v>5</v>
      </c>
      <c r="E12" s="65" t="s">
        <v>32</v>
      </c>
      <c r="F12" s="80" t="s">
        <v>52</v>
      </c>
      <c r="G12" s="128"/>
      <c r="H12" s="66" t="s">
        <v>33</v>
      </c>
      <c r="I12" s="115"/>
      <c r="J12" s="118"/>
      <c r="K12" s="121"/>
      <c r="L12" s="112"/>
      <c r="M12" s="109"/>
      <c r="N12" s="109"/>
      <c r="O12" s="124"/>
      <c r="P12" s="67">
        <f>D12*Q12</f>
        <v>4500</v>
      </c>
      <c r="Q12" s="68">
        <v>900</v>
      </c>
      <c r="R12" s="134"/>
      <c r="S12" s="69">
        <f>D12*R12</f>
        <v>0</v>
      </c>
      <c r="T12" s="70" t="str">
        <f t="shared" si="1"/>
        <v xml:space="preserve"> </v>
      </c>
      <c r="U12" s="97"/>
      <c r="V12" s="71" t="s">
        <v>14</v>
      </c>
    </row>
    <row r="13" spans="3:16" ht="17.45" customHeight="1" thickBot="1" thickTop="1">
      <c r="C13"/>
      <c r="D13"/>
      <c r="E13"/>
      <c r="F13"/>
      <c r="G13"/>
      <c r="H13"/>
      <c r="I13"/>
      <c r="J13"/>
      <c r="N13"/>
      <c r="O13"/>
      <c r="P13"/>
    </row>
    <row r="14" spans="2:22" ht="51.75" customHeight="1" thickBot="1" thickTop="1">
      <c r="B14" s="93" t="s">
        <v>30</v>
      </c>
      <c r="C14" s="93"/>
      <c r="D14" s="93"/>
      <c r="E14" s="93"/>
      <c r="F14" s="93"/>
      <c r="G14" s="93"/>
      <c r="H14" s="40"/>
      <c r="I14" s="40"/>
      <c r="J14" s="21"/>
      <c r="K14" s="21"/>
      <c r="L14" s="6"/>
      <c r="M14" s="6"/>
      <c r="N14" s="6"/>
      <c r="O14" s="22"/>
      <c r="P14" s="22"/>
      <c r="Q14" s="23" t="s">
        <v>9</v>
      </c>
      <c r="R14" s="90" t="s">
        <v>10</v>
      </c>
      <c r="S14" s="91"/>
      <c r="T14" s="92"/>
      <c r="U14" s="24"/>
      <c r="V14" s="25"/>
    </row>
    <row r="15" spans="2:20" ht="50.45" customHeight="1" thickBot="1" thickTop="1">
      <c r="B15" s="94" t="s">
        <v>28</v>
      </c>
      <c r="C15" s="94"/>
      <c r="D15" s="94"/>
      <c r="E15" s="94"/>
      <c r="F15" s="94"/>
      <c r="G15" s="94"/>
      <c r="H15" s="94"/>
      <c r="I15" s="26"/>
      <c r="L15" s="9"/>
      <c r="M15" s="9"/>
      <c r="N15" s="9"/>
      <c r="O15" s="27"/>
      <c r="P15" s="27"/>
      <c r="Q15" s="28">
        <f>SUM(P7:P12)</f>
        <v>499500</v>
      </c>
      <c r="R15" s="87">
        <f>SUM(S7:S12)</f>
        <v>0</v>
      </c>
      <c r="S15" s="88"/>
      <c r="T15" s="89"/>
    </row>
    <row r="16" spans="2:19" ht="15.75" thickTop="1">
      <c r="B16" s="86" t="s">
        <v>29</v>
      </c>
      <c r="C16" s="86"/>
      <c r="D16" s="86"/>
      <c r="E16" s="86"/>
      <c r="F16" s="86"/>
      <c r="G16" s="86"/>
      <c r="H16" s="83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2:19" ht="15">
      <c r="B17" s="39"/>
      <c r="C17" s="39"/>
      <c r="D17" s="39"/>
      <c r="E17" s="39"/>
      <c r="F17" s="39"/>
      <c r="G17" s="83"/>
      <c r="H17" s="83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2:19" ht="15">
      <c r="B18" s="39"/>
      <c r="C18" s="39"/>
      <c r="D18" s="39"/>
      <c r="E18" s="39"/>
      <c r="F18" s="39"/>
      <c r="G18" s="83"/>
      <c r="H18" s="83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2:19" ht="15">
      <c r="B19" s="39"/>
      <c r="C19" s="39"/>
      <c r="D19" s="39"/>
      <c r="E19" s="39"/>
      <c r="F19" s="39"/>
      <c r="G19" s="83"/>
      <c r="H19" s="83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83"/>
      <c r="H20" s="83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8:19" ht="19.9" customHeight="1">
      <c r="H21" s="30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83"/>
      <c r="H22" s="83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83"/>
      <c r="H23" s="83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83"/>
      <c r="H24" s="83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83"/>
      <c r="H25" s="83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83"/>
      <c r="H26" s="83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83"/>
      <c r="H27" s="83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83"/>
      <c r="H28" s="83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83"/>
      <c r="H29" s="83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83"/>
      <c r="H30" s="83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83"/>
      <c r="H31" s="83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83"/>
      <c r="H32" s="83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83"/>
      <c r="H33" s="83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83"/>
      <c r="H34" s="83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83"/>
      <c r="H35" s="83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83"/>
      <c r="H36" s="83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83"/>
      <c r="H37" s="83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83"/>
      <c r="H38" s="83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83"/>
      <c r="H39" s="83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83"/>
      <c r="H40" s="83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83"/>
      <c r="H41" s="83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83"/>
      <c r="H42" s="83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83"/>
      <c r="H43" s="83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83"/>
      <c r="H44" s="83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83"/>
      <c r="H45" s="83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83"/>
      <c r="H46" s="83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83"/>
      <c r="H47" s="83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83"/>
      <c r="H48" s="83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83"/>
      <c r="H49" s="83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83"/>
      <c r="H50" s="83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83"/>
      <c r="H51" s="83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83"/>
      <c r="H52" s="83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83"/>
      <c r="H53" s="83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83"/>
      <c r="H54" s="83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83"/>
      <c r="H55" s="83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83"/>
      <c r="H56" s="83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83"/>
      <c r="H57" s="83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83"/>
      <c r="H58" s="83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83"/>
      <c r="H59" s="83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83"/>
      <c r="H60" s="83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83"/>
      <c r="H61" s="83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83"/>
      <c r="H62" s="83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83"/>
      <c r="H63" s="83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83"/>
      <c r="H64" s="83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83"/>
      <c r="H65" s="83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83"/>
      <c r="H66" s="83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83"/>
      <c r="H67" s="83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83"/>
      <c r="H68" s="83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83"/>
      <c r="H69" s="83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83"/>
      <c r="H70" s="83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83"/>
      <c r="H71" s="83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83"/>
      <c r="H72" s="83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83"/>
      <c r="H73" s="83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83"/>
      <c r="H74" s="83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83"/>
      <c r="H75" s="83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83"/>
      <c r="H76" s="83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83"/>
      <c r="H77" s="83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83"/>
      <c r="H78" s="83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83"/>
      <c r="H79" s="83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83"/>
      <c r="H80" s="83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83"/>
      <c r="H81" s="83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83"/>
      <c r="H82" s="83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83"/>
      <c r="H83" s="83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83"/>
      <c r="H84" s="83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83"/>
      <c r="H85" s="83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83"/>
      <c r="H86" s="83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83"/>
      <c r="H87" s="83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83"/>
      <c r="H88" s="83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83"/>
      <c r="H89" s="83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83"/>
      <c r="H90" s="83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83"/>
      <c r="H91" s="83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83"/>
      <c r="H92" s="83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83"/>
      <c r="H93" s="83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83"/>
      <c r="H94" s="83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83"/>
      <c r="H95" s="83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83"/>
      <c r="H96" s="83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83"/>
      <c r="H97" s="83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83"/>
      <c r="H98" s="83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83"/>
      <c r="H99" s="83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83"/>
      <c r="H100" s="83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6" ht="19.9" customHeight="1">
      <c r="C101" s="21"/>
      <c r="D101" s="29"/>
      <c r="E101" s="21"/>
      <c r="F101" s="21"/>
      <c r="G101" s="83"/>
      <c r="H101" s="83"/>
      <c r="I101" s="11"/>
      <c r="J101" s="11"/>
      <c r="K101" s="11"/>
      <c r="L101" s="11"/>
      <c r="M101" s="11"/>
      <c r="N101" s="5"/>
      <c r="O101" s="5"/>
      <c r="P101" s="5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</sheetData>
  <sheetProtection algorithmName="SHA-512" hashValue="iRZfvJWZUICZNHzAo759zyjs7Psi6Odh87gPSfvfo5LH2yXZDCDorWxE3Md8kYjO+T8sL39MghVD2jKVv4iXyg==" saltValue="YOnT5GQlX0PmbKjVzdjAMQ==" spinCount="100000" sheet="1" objects="1" scenarios="1"/>
  <mergeCells count="17">
    <mergeCell ref="U7:U12"/>
    <mergeCell ref="V9:V11"/>
    <mergeCell ref="B1:D1"/>
    <mergeCell ref="G5:H5"/>
    <mergeCell ref="G2:N3"/>
    <mergeCell ref="N7:N12"/>
    <mergeCell ref="M7:M12"/>
    <mergeCell ref="L10:L12"/>
    <mergeCell ref="I7:I12"/>
    <mergeCell ref="J7:J12"/>
    <mergeCell ref="K7:K12"/>
    <mergeCell ref="O7:O12"/>
    <mergeCell ref="B16:G16"/>
    <mergeCell ref="R15:T15"/>
    <mergeCell ref="R14:T14"/>
    <mergeCell ref="B14:G14"/>
    <mergeCell ref="B15:H15"/>
  </mergeCells>
  <conditionalFormatting sqref="B7:B12 D7:D12">
    <cfRule type="containsBlanks" priority="96" dxfId="7">
      <formula>LEN(TRIM(B7))=0</formula>
    </cfRule>
  </conditionalFormatting>
  <conditionalFormatting sqref="B7:B12">
    <cfRule type="cellIs" priority="93" dxfId="6" operator="greaterThanOrEqual">
      <formula>1</formula>
    </cfRule>
  </conditionalFormatting>
  <conditionalFormatting sqref="G7:H12 R7:R12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2">
    <cfRule type="notContainsBlanks" priority="69" dxfId="2">
      <formula>LEN(TRIM(G7))&gt;0</formula>
    </cfRule>
  </conditionalFormatting>
  <conditionalFormatting sqref="T7:T12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2">
      <formula1>"ks,bal,sada,m,"</formula1>
    </dataValidation>
    <dataValidation type="list" allowBlank="1" showInputMessage="1" showErrorMessage="1" sqref="V7:V9 V12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2023-06-26T05:49:18Z</cp:lastPrinted>
  <dcterms:created xsi:type="dcterms:W3CDTF">2014-03-05T12:43:32Z</dcterms:created>
  <dcterms:modified xsi:type="dcterms:W3CDTF">2023-07-17T11:57:27Z</dcterms:modified>
  <cp:category/>
  <cp:version/>
  <cp:contentType/>
  <cp:contentStatus/>
  <cp:revision>3</cp:revision>
</cp:coreProperties>
</file>