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X:\VEREJNE ZAKAZKY\k odevzdani\!! K ODEVZDANI\VZ230186 - 05.06. - ZCU - Výpočetní technika (III.) 056 - 2023 NTB a acc, to si říká o 450 G10 připraveno\Odevzdání\"/>
    </mc:Choice>
  </mc:AlternateContent>
  <xr:revisionPtr revIDLastSave="0" documentId="13_ncr:1_{4EF72974-E80D-4E74-8634-65F5BB095EE6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Výpočetní technika" sheetId="1" r:id="rId1"/>
  </sheets>
  <definedNames>
    <definedName name="_xlnm.Print_Area" localSheetId="0">'Výpočetní technika'!$B$1:$V$17</definedName>
  </definedNames>
  <calcPr calcId="191029"/>
</workbook>
</file>

<file path=xl/calcChain.xml><?xml version="1.0" encoding="utf-8"?>
<calcChain xmlns="http://schemas.openxmlformats.org/spreadsheetml/2006/main">
  <c r="T9" i="1" l="1"/>
  <c r="T10" i="1"/>
  <c r="S11" i="1"/>
  <c r="S12" i="1"/>
  <c r="P13" i="1"/>
  <c r="S13" i="1"/>
  <c r="T13" i="1"/>
  <c r="P12" i="1"/>
  <c r="P11" i="1"/>
  <c r="T12" i="1"/>
  <c r="P10" i="1"/>
  <c r="P8" i="1"/>
  <c r="P9" i="1"/>
  <c r="S8" i="1"/>
  <c r="T8" i="1"/>
  <c r="S7" i="1"/>
  <c r="T7" i="1"/>
  <c r="P7" i="1"/>
  <c r="Q16" i="1" l="1"/>
  <c r="S9" i="1"/>
  <c r="S10" i="1"/>
  <c r="T11" i="1"/>
  <c r="R16" i="1" l="1"/>
</calcChain>
</file>

<file path=xl/sharedStrings.xml><?xml version="1.0" encoding="utf-8"?>
<sst xmlns="http://schemas.openxmlformats.org/spreadsheetml/2006/main" count="83" uniqueCount="67">
  <si>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</si>
  <si>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</si>
  <si>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</si>
  <si>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</si>
  <si>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</si>
  <si>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</si>
  <si>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</si>
  <si>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</si>
  <si>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</si>
  <si>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</si>
  <si>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</si>
  <si>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</si>
  <si>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30231310-3 - Ploché monitory</t>
  </si>
  <si>
    <t xml:space="preserve">30233132-5 - Diskové jednotky </t>
  </si>
  <si>
    <t xml:space="preserve">30237000-9 - Součásti, příslušenství a doplňky pro počítače </t>
  </si>
  <si>
    <t xml:space="preserve">30237410-6 - Počítačová myš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</si>
  <si>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</si>
  <si>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</si>
  <si>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</si>
  <si>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</si>
  <si>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</si>
  <si>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</si>
  <si>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</si>
  <si>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</si>
  <si>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</si>
  <si>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</si>
  <si>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</si>
  <si>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</si>
  <si>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</si>
  <si>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</si>
  <si>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</si>
  <si>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</si>
  <si>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</si>
  <si>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</si>
  <si>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</si>
  <si>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</si>
  <si>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056 - 2023 </t>
  </si>
  <si>
    <t xml:space="preserve">Adaptér USB 3.0 </t>
  </si>
  <si>
    <t>Ivana Jílková,
Tel.: 737 574 516,
37763 1085</t>
  </si>
  <si>
    <t>Univerzitní 22, 
301 00 Plzeň,
budova Fakulty strojní - Projektové centrum,
místnost UF 215</t>
  </si>
  <si>
    <t>Síťový adaptér USB, délka min. 15 cm.
Konektory: USB 3.0, Ethernet RJ45.
Rychlý Ethernet.
Hliníkové pouzdro.
LED diody - informující o správném zapojení.</t>
  </si>
  <si>
    <t xml:space="preserve">Bezdrátová myš </t>
  </si>
  <si>
    <t>Min. 3 tlačítka, napájení: 1x AA baterie.</t>
  </si>
  <si>
    <t>Monitor  LCD 24"</t>
  </si>
  <si>
    <t>Velikost úhlopříčky 24", rozlišení min. WUXGA (1920x1200).
Rozhraní DVI nebo displayport, USB hub.
Jas min. 300 cd/m2.
Typ panelu IPS. 
Displayport kabel musí byt součástí dodávky.
Záruka min. 36 měsíců.</t>
  </si>
  <si>
    <t>Záruka na zboží min. 36 měsíců.</t>
  </si>
  <si>
    <t>Notebook 15,6"</t>
  </si>
  <si>
    <t>Provedení notebooku klasické.
Výkon procesoru v Passmark CPU více než 13 500 bodů (platné ke dni 17.2.2023), minimálně 4 jádra.
Operační paměť minimálně 16 GB.
SSD disk o kapacitě minimálně 500 GB.
Integrovaná wifi karta.
Display min. Full HD 15,6" s rozlišením 1920 x 1080, provedení matné.
Webkamera a mikrofon.
Síťová karta 1 Gb/s Ethernet s podporou PXE.
Konektor RJ-45 integerovaný přímo na těle NTB.
Mminimálně 3x USB port.
Originální operační systém Windows 64-bit (Windows 10 nebo vyšší) - OS Windows požadujeme z důvodu kompatibility s interními aplikacemi ZČU (Stag, Magion,...).
Existence ovladačů použitého HW ve Windows 10 a vyšší verze Windows.
Kovový nebo kompozitní vnitřní rám.
CZ Klávesnice s podsvícením nebo alternativním způsobem zlepšení viditelnosti ve tmě.
Klávesnice s numerickou klávesnicí musí být odolná proti polití.
Notebook musí obsahovat digitální grafický výstup.
Podpora prostřednictvím internetu musí umožňovat stahování ovladačů a manuálu z internetu adresně pro konkrétní zadaný typ (sériové číslo) zařízení.
Záruka na zboží min. 36 měsíců, servis NBD on site.</t>
  </si>
  <si>
    <t>Záruka na zboží min. 36 měsíců, servis NBD on site.</t>
  </si>
  <si>
    <t>Externí disk</t>
  </si>
  <si>
    <t>Bezdrátová ergonomická myš</t>
  </si>
  <si>
    <t>Myš vertikální, bezdrátová, optická, citlivost min. 1600 DPI, min. 6 tlačítek, USB a bezdrátový USB přijímač, barva černá.</t>
  </si>
  <si>
    <r>
      <t xml:space="preserve">Externí disk M.2 s připojením USB-C, typ SSD.
Rozhraní USB 3.2 Gen 2 (USB 3.1).
Rychlost čtení min. 1050 MB/s.
Rychlost zápisu min. 1000 MB/s.
Kapacita úložiště min. 512 GB.
Kapacita disku min. 500 GB.
Součástí balení je kabel.
</t>
    </r>
    <r>
      <rPr>
        <sz val="11"/>
        <rFont val="Calibri"/>
        <family val="2"/>
        <charset val="238"/>
        <scheme val="minor"/>
      </rPr>
      <t>Barva: ve světlém provedení.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Materiál: plast, hliník.</t>
    </r>
  </si>
  <si>
    <t>Kabel Display port</t>
  </si>
  <si>
    <t>Ing. Jiří Basl, Ph.D.,
Tel.: 37763 4249,
603 216 039</t>
  </si>
  <si>
    <t>Univerzitní 26, 
301 00 Plzeň, 
Fakulta elektrotechnická - Katedra elektroniky a informačních technologií,
místnost EK 502</t>
  </si>
  <si>
    <t>Datový kabel k monitoru typu Display port, zlacené konektory, délka 1,5 - 2 m.</t>
  </si>
  <si>
    <t>Samostatná faktura</t>
  </si>
  <si>
    <t>i-tec USB 3.0 Metal Gigabit Ethernet Adapter (U3METALGLAN) záruka 24 měsíců</t>
  </si>
  <si>
    <t>Eternico Wireless 2.4 GHz Basic Mouse MS100 černá (AET-MS100SB) záruka 24 měsíců</t>
  </si>
  <si>
    <t>24" Dell P2423 Professional ( 210-BDFS) záruka 36 měsíců</t>
  </si>
  <si>
    <t>https://www.delltechnologies.com/asset/cs-cz/products/electronics-and-accessories/technical-support/dell-24-monitor-p2423-datasheet.pdf</t>
  </si>
  <si>
    <t>ASOME Elite Portable 512GB - stříbrná (9771473966940) záruka 24 měsíců</t>
  </si>
  <si>
    <t>Eternico Rechargeable Vertical Mouse MV400 černá (AET-MVS400B) záruka 24 měsíců</t>
  </si>
  <si>
    <t>PremiumCord DisplayPort 1.4 přípojný kabel M/M, zlacené konektory, 1,5m (kport8-015) záruka 24 měsíců</t>
  </si>
  <si>
    <t>https://www8.hp.com/h20195/v2/GetDocument.aspx?docname=c08488524</t>
  </si>
  <si>
    <t>HP ProBook 450 G10, klasický notebook, Core i5-1340P 12jader, 16GB (1x16GB) DDR4 3200, 512GB PCIe NVMe Value Solid State Drive, Intel AX211 Wi-Fi 6E 160 MHz +Bluetooth 5.3 , 15.6 inch FHD (1920x1080) Anti-Glare LED UWVA 250 nits antireflexní, Dual AryMic HD USB2 WFOV Integrated Camera, konektor RJ-45 na těle stroje, 2x USB 3.2, 2x USB-C, OS Windows 11 Home 64 Plus, existence ovladačů použitého HW ve Windows 11, kovový rám, CZ klávesnice Clickpad Backlit with numeric keypad spill-resistant podsvícená, notebook má na sobě HDMI konektor, podpora přes internet umožní stahování manuálu a ovladačů adresně pro konkrétní typ zařízení, záruka 36 měsíců NBD on-site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</si>
</sst>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13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49" fontId="26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5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5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14" fillId="6" borderId="17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left" vertical="center" wrapText="1" indent="1"/>
    </xf>
    <xf numFmtId="0" fontId="4" fillId="6" borderId="17" xfId="0" applyFont="1" applyFill="1" applyBorder="1" applyAlignment="1">
      <alignment horizontal="left" vertical="center" wrapText="1" indent="1"/>
    </xf>
    <xf numFmtId="3" fontId="0" fillId="2" borderId="20" xfId="0" applyNumberFormat="1" applyFill="1" applyBorder="1" applyAlignment="1">
      <alignment horizontal="center" vertical="center" wrapText="1"/>
    </xf>
    <xf numFmtId="0" fontId="14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left" vertical="center" wrapText="1" indent="1"/>
    </xf>
    <xf numFmtId="0" fontId="25" fillId="4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 wrapText="1"/>
    </xf>
    <xf numFmtId="3" fontId="0" fillId="2" borderId="21" xfId="0" applyNumberFormat="1" applyFill="1" applyBorder="1" applyAlignment="1">
      <alignment horizontal="center" vertical="center" wrapText="1"/>
    </xf>
    <xf numFmtId="0" fontId="14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25" fillId="4" borderId="22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14" fillId="6" borderId="22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0" fontId="9" fillId="3" borderId="22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left" vertical="center" wrapText="1" indent="1"/>
    </xf>
    <xf numFmtId="0" fontId="11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15" fillId="4" borderId="13" xfId="0" applyFont="1" applyFill="1" applyBorder="1" applyAlignment="1" applyProtection="1">
      <alignment horizontal="left" vertical="center" wrapText="1" indent="1"/>
      <protection locked="0"/>
    </xf>
    <xf numFmtId="0" fontId="15" fillId="4" borderId="17" xfId="0" applyFont="1" applyFill="1" applyBorder="1" applyAlignment="1" applyProtection="1">
      <alignment horizontal="lef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4" fillId="6" borderId="14" xfId="0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14" fillId="6" borderId="14" xfId="0" applyFont="1" applyFill="1" applyBorder="1" applyAlignment="1">
      <alignment horizontal="center" vertical="center" wrapText="1"/>
    </xf>
    <xf numFmtId="0" fontId="14" fillId="6" borderId="19" xfId="0" applyFont="1" applyFill="1" applyBorder="1" applyAlignment="1">
      <alignment horizontal="center" vertical="center" wrapText="1"/>
    </xf>
    <xf numFmtId="0" fontId="14" fillId="6" borderId="18" xfId="0" applyFont="1" applyFill="1" applyBorder="1" applyAlignment="1">
      <alignment horizontal="center" vertical="center" wrapText="1"/>
    </xf>
    <xf numFmtId="0" fontId="14" fillId="6" borderId="15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164" fontId="13" fillId="0" borderId="9" xfId="0" applyNumberFormat="1" applyFont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3"/>
  <sheetViews>
    <sheetView tabSelected="1" topLeftCell="A4" zoomScale="73" zoomScaleNormal="73" workbookViewId="0">
      <selection activeCell="F10" sqref="F10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42578125" style="1" customWidth="1"/>
    <col min="4" max="4" width="12.28515625" style="2" customWidth="1"/>
    <col min="5" max="5" width="10.5703125" style="3" customWidth="1"/>
    <col min="6" max="6" width="128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4.28515625" style="1" bestFit="1" customWidth="1"/>
    <col min="11" max="11" width="27.42578125" hidden="1" customWidth="1"/>
    <col min="12" max="12" width="30.140625" customWidth="1"/>
    <col min="13" max="13" width="24.28515625" customWidth="1"/>
    <col min="14" max="14" width="39" style="4" customWidth="1"/>
    <col min="15" max="15" width="25.4257812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4.5703125" style="5" customWidth="1"/>
  </cols>
  <sheetData>
    <row r="1" spans="1:22" ht="40.9" customHeight="1" x14ac:dyDescent="0.25">
      <c r="B1" s="103" t="s">
        <v>36</v>
      </c>
      <c r="C1" s="104"/>
      <c r="D1" s="104"/>
      <c r="E1"/>
      <c r="G1" s="41"/>
      <c r="V1"/>
    </row>
    <row r="2" spans="1:22" ht="15" customHeight="1" x14ac:dyDescent="0.25">
      <c r="C2"/>
      <c r="D2" s="9"/>
      <c r="E2" s="10"/>
      <c r="G2" s="107"/>
      <c r="H2" s="108"/>
      <c r="I2" s="108"/>
      <c r="J2" s="108"/>
      <c r="K2" s="108"/>
      <c r="L2" s="108"/>
      <c r="M2" s="108"/>
      <c r="N2" s="108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94"/>
      <c r="E3" s="94"/>
      <c r="F3" s="94"/>
      <c r="G3" s="108"/>
      <c r="H3" s="108"/>
      <c r="I3" s="108"/>
      <c r="J3" s="108"/>
      <c r="K3" s="108"/>
      <c r="L3" s="108"/>
      <c r="M3" s="108"/>
      <c r="N3" s="108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94"/>
      <c r="E4" s="94"/>
      <c r="F4" s="94"/>
      <c r="G4" s="94"/>
      <c r="H4" s="94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05" t="s">
        <v>2</v>
      </c>
      <c r="H5" s="106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16</v>
      </c>
      <c r="D6" s="32" t="s">
        <v>4</v>
      </c>
      <c r="E6" s="32" t="s">
        <v>17</v>
      </c>
      <c r="F6" s="32" t="s">
        <v>18</v>
      </c>
      <c r="G6" s="37" t="s">
        <v>27</v>
      </c>
      <c r="H6" s="38" t="s">
        <v>28</v>
      </c>
      <c r="I6" s="33" t="s">
        <v>19</v>
      </c>
      <c r="J6" s="32" t="s">
        <v>20</v>
      </c>
      <c r="K6" s="32" t="s">
        <v>35</v>
      </c>
      <c r="L6" s="34" t="s">
        <v>21</v>
      </c>
      <c r="M6" s="35" t="s">
        <v>22</v>
      </c>
      <c r="N6" s="34" t="s">
        <v>23</v>
      </c>
      <c r="O6" s="32" t="s">
        <v>32</v>
      </c>
      <c r="P6" s="34" t="s">
        <v>24</v>
      </c>
      <c r="Q6" s="32" t="s">
        <v>5</v>
      </c>
      <c r="R6" s="36" t="s">
        <v>6</v>
      </c>
      <c r="S6" s="93" t="s">
        <v>7</v>
      </c>
      <c r="T6" s="93" t="s">
        <v>8</v>
      </c>
      <c r="U6" s="34" t="s">
        <v>25</v>
      </c>
      <c r="V6" s="34" t="s">
        <v>26</v>
      </c>
    </row>
    <row r="7" spans="1:22" ht="104.25" customHeight="1" thickTop="1" thickBot="1" x14ac:dyDescent="0.3">
      <c r="A7" s="20"/>
      <c r="B7" s="42">
        <v>1</v>
      </c>
      <c r="C7" s="43" t="s">
        <v>37</v>
      </c>
      <c r="D7" s="44">
        <v>3</v>
      </c>
      <c r="E7" s="45" t="s">
        <v>33</v>
      </c>
      <c r="F7" s="63" t="s">
        <v>40</v>
      </c>
      <c r="G7" s="96" t="s">
        <v>58</v>
      </c>
      <c r="H7" s="46" t="s">
        <v>34</v>
      </c>
      <c r="I7" s="113" t="s">
        <v>57</v>
      </c>
      <c r="J7" s="115" t="s">
        <v>34</v>
      </c>
      <c r="K7" s="117"/>
      <c r="L7" s="109"/>
      <c r="M7" s="99" t="s">
        <v>38</v>
      </c>
      <c r="N7" s="99" t="s">
        <v>39</v>
      </c>
      <c r="O7" s="119">
        <v>21</v>
      </c>
      <c r="P7" s="47">
        <f t="shared" ref="P7:P13" si="0">D7*Q7</f>
        <v>750</v>
      </c>
      <c r="Q7" s="48">
        <v>250</v>
      </c>
      <c r="R7" s="98">
        <v>250</v>
      </c>
      <c r="S7" s="49">
        <f t="shared" ref="S7:S13" si="1">D7*R7</f>
        <v>750</v>
      </c>
      <c r="T7" s="50" t="str">
        <f>IF(ISNUMBER(R7), IF(R7&gt;Q7,"NEVYHOVUJE","VYHOVUJE")," ")</f>
        <v>VYHOVUJE</v>
      </c>
      <c r="U7" s="101"/>
      <c r="V7" s="51" t="s">
        <v>14</v>
      </c>
    </row>
    <row r="8" spans="1:22" ht="47.25" customHeight="1" thickTop="1" thickBot="1" x14ac:dyDescent="0.3">
      <c r="A8" s="20"/>
      <c r="B8" s="52">
        <v>2</v>
      </c>
      <c r="C8" s="53" t="s">
        <v>41</v>
      </c>
      <c r="D8" s="54">
        <v>2</v>
      </c>
      <c r="E8" s="55" t="s">
        <v>33</v>
      </c>
      <c r="F8" s="64" t="s">
        <v>42</v>
      </c>
      <c r="G8" s="96" t="s">
        <v>59</v>
      </c>
      <c r="H8" s="56" t="s">
        <v>34</v>
      </c>
      <c r="I8" s="114"/>
      <c r="J8" s="116"/>
      <c r="K8" s="118"/>
      <c r="L8" s="110"/>
      <c r="M8" s="100"/>
      <c r="N8" s="100"/>
      <c r="O8" s="120"/>
      <c r="P8" s="57">
        <f t="shared" si="0"/>
        <v>340</v>
      </c>
      <c r="Q8" s="58">
        <v>170</v>
      </c>
      <c r="R8" s="98">
        <v>140</v>
      </c>
      <c r="S8" s="59">
        <f t="shared" si="1"/>
        <v>280</v>
      </c>
      <c r="T8" s="60" t="str">
        <f t="shared" ref="T8:T9" si="2">IF(ISNUMBER(R8), IF(R8&gt;Q8,"NEVYHOVUJE","VYHOVUJE")," ")</f>
        <v>VYHOVUJE</v>
      </c>
      <c r="U8" s="102"/>
      <c r="V8" s="62" t="s">
        <v>15</v>
      </c>
    </row>
    <row r="9" spans="1:22" ht="108.75" customHeight="1" thickTop="1" thickBot="1" x14ac:dyDescent="0.3">
      <c r="A9" s="20"/>
      <c r="B9" s="52">
        <v>3</v>
      </c>
      <c r="C9" s="53" t="s">
        <v>43</v>
      </c>
      <c r="D9" s="54">
        <v>1</v>
      </c>
      <c r="E9" s="55" t="s">
        <v>33</v>
      </c>
      <c r="F9" s="64" t="s">
        <v>44</v>
      </c>
      <c r="G9" s="96" t="s">
        <v>60</v>
      </c>
      <c r="H9" s="97" t="s">
        <v>61</v>
      </c>
      <c r="I9" s="114"/>
      <c r="J9" s="116"/>
      <c r="K9" s="118"/>
      <c r="L9" s="61" t="s">
        <v>45</v>
      </c>
      <c r="M9" s="100"/>
      <c r="N9" s="100"/>
      <c r="O9" s="120"/>
      <c r="P9" s="57">
        <f t="shared" si="0"/>
        <v>6500</v>
      </c>
      <c r="Q9" s="58">
        <v>6500</v>
      </c>
      <c r="R9" s="98">
        <v>3942</v>
      </c>
      <c r="S9" s="59">
        <f t="shared" si="1"/>
        <v>3942</v>
      </c>
      <c r="T9" s="60" t="str">
        <f t="shared" si="2"/>
        <v>VYHOVUJE</v>
      </c>
      <c r="U9" s="102"/>
      <c r="V9" s="62" t="s">
        <v>12</v>
      </c>
    </row>
    <row r="10" spans="1:22" ht="363.75" customHeight="1" thickTop="1" thickBot="1" x14ac:dyDescent="0.3">
      <c r="A10" s="20"/>
      <c r="B10" s="52">
        <v>4</v>
      </c>
      <c r="C10" s="53" t="s">
        <v>46</v>
      </c>
      <c r="D10" s="54">
        <v>1</v>
      </c>
      <c r="E10" s="55" t="s">
        <v>33</v>
      </c>
      <c r="F10" s="64" t="s">
        <v>47</v>
      </c>
      <c r="G10" s="96" t="s">
        <v>66</v>
      </c>
      <c r="H10" s="97" t="s">
        <v>65</v>
      </c>
      <c r="I10" s="114"/>
      <c r="J10" s="116"/>
      <c r="K10" s="118"/>
      <c r="L10" s="61" t="s">
        <v>48</v>
      </c>
      <c r="M10" s="100"/>
      <c r="N10" s="100"/>
      <c r="O10" s="120"/>
      <c r="P10" s="57">
        <f t="shared" si="0"/>
        <v>26000</v>
      </c>
      <c r="Q10" s="58">
        <v>26000</v>
      </c>
      <c r="R10" s="98">
        <v>17709</v>
      </c>
      <c r="S10" s="59">
        <f t="shared" si="1"/>
        <v>17709</v>
      </c>
      <c r="T10" s="60" t="str">
        <f t="shared" ref="T10" si="3">IF(ISNUMBER(R10), IF(R10&gt;Q10,"NEVYHOVUJE","VYHOVUJE")," ")</f>
        <v>VYHOVUJE</v>
      </c>
      <c r="U10" s="102"/>
      <c r="V10" s="62" t="s">
        <v>11</v>
      </c>
    </row>
    <row r="11" spans="1:22" ht="177.75" customHeight="1" thickTop="1" thickBot="1" x14ac:dyDescent="0.3">
      <c r="A11" s="20"/>
      <c r="B11" s="52">
        <v>5</v>
      </c>
      <c r="C11" s="53" t="s">
        <v>49</v>
      </c>
      <c r="D11" s="54">
        <v>3</v>
      </c>
      <c r="E11" s="55" t="s">
        <v>33</v>
      </c>
      <c r="F11" s="64" t="s">
        <v>52</v>
      </c>
      <c r="G11" s="96" t="s">
        <v>62</v>
      </c>
      <c r="H11" s="56" t="s">
        <v>34</v>
      </c>
      <c r="I11" s="114"/>
      <c r="J11" s="116"/>
      <c r="K11" s="118"/>
      <c r="L11" s="111"/>
      <c r="M11" s="100"/>
      <c r="N11" s="100"/>
      <c r="O11" s="120"/>
      <c r="P11" s="57">
        <f t="shared" si="0"/>
        <v>4680</v>
      </c>
      <c r="Q11" s="58">
        <v>1560</v>
      </c>
      <c r="R11" s="98">
        <v>1560</v>
      </c>
      <c r="S11" s="59">
        <f t="shared" si="1"/>
        <v>4680</v>
      </c>
      <c r="T11" s="60" t="str">
        <f t="shared" ref="T11:T12" si="4">IF(ISNUMBER(R11), IF(R11&gt;Q11,"NEVYHOVUJE","VYHOVUJE")," ")</f>
        <v>VYHOVUJE</v>
      </c>
      <c r="U11" s="102"/>
      <c r="V11" s="62" t="s">
        <v>13</v>
      </c>
    </row>
    <row r="12" spans="1:22" ht="66" customHeight="1" thickTop="1" thickBot="1" x14ac:dyDescent="0.3">
      <c r="A12" s="20"/>
      <c r="B12" s="65">
        <v>6</v>
      </c>
      <c r="C12" s="66" t="s">
        <v>50</v>
      </c>
      <c r="D12" s="67">
        <v>3</v>
      </c>
      <c r="E12" s="68" t="s">
        <v>33</v>
      </c>
      <c r="F12" s="69" t="s">
        <v>51</v>
      </c>
      <c r="G12" s="96" t="s">
        <v>63</v>
      </c>
      <c r="H12" s="70" t="s">
        <v>34</v>
      </c>
      <c r="I12" s="114"/>
      <c r="J12" s="116"/>
      <c r="K12" s="118"/>
      <c r="L12" s="112"/>
      <c r="M12" s="100"/>
      <c r="N12" s="100"/>
      <c r="O12" s="120"/>
      <c r="P12" s="71">
        <f t="shared" si="0"/>
        <v>1260</v>
      </c>
      <c r="Q12" s="72">
        <v>420</v>
      </c>
      <c r="R12" s="98">
        <v>420</v>
      </c>
      <c r="S12" s="73">
        <f t="shared" si="1"/>
        <v>1260</v>
      </c>
      <c r="T12" s="74" t="str">
        <f t="shared" si="4"/>
        <v>VYHOVUJE</v>
      </c>
      <c r="U12" s="102"/>
      <c r="V12" s="75" t="s">
        <v>15</v>
      </c>
    </row>
    <row r="13" spans="1:22" ht="92.25" customHeight="1" thickTop="1" thickBot="1" x14ac:dyDescent="0.3">
      <c r="A13" s="20"/>
      <c r="B13" s="76">
        <v>7</v>
      </c>
      <c r="C13" s="77" t="s">
        <v>53</v>
      </c>
      <c r="D13" s="78">
        <v>5</v>
      </c>
      <c r="E13" s="79" t="s">
        <v>33</v>
      </c>
      <c r="F13" s="92" t="s">
        <v>56</v>
      </c>
      <c r="G13" s="96" t="s">
        <v>64</v>
      </c>
      <c r="H13" s="80" t="s">
        <v>34</v>
      </c>
      <c r="I13" s="95" t="s">
        <v>57</v>
      </c>
      <c r="J13" s="90" t="s">
        <v>34</v>
      </c>
      <c r="K13" s="81"/>
      <c r="L13" s="82"/>
      <c r="M13" s="91" t="s">
        <v>54</v>
      </c>
      <c r="N13" s="91" t="s">
        <v>55</v>
      </c>
      <c r="O13" s="83">
        <v>14</v>
      </c>
      <c r="P13" s="84">
        <f t="shared" si="0"/>
        <v>750</v>
      </c>
      <c r="Q13" s="85">
        <v>150</v>
      </c>
      <c r="R13" s="98">
        <v>146</v>
      </c>
      <c r="S13" s="86">
        <f t="shared" si="1"/>
        <v>730</v>
      </c>
      <c r="T13" s="87" t="str">
        <f t="shared" ref="T13" si="5">IF(ISNUMBER(R13), IF(R13&gt;Q13,"NEVYHOVUJE","VYHOVUJE")," ")</f>
        <v>VYHOVUJE</v>
      </c>
      <c r="U13" s="88"/>
      <c r="V13" s="89" t="s">
        <v>14</v>
      </c>
    </row>
    <row r="14" spans="1:22" ht="17.45" customHeight="1" thickTop="1" thickBot="1" x14ac:dyDescent="0.3">
      <c r="C14"/>
      <c r="D14"/>
      <c r="E14"/>
      <c r="F14"/>
      <c r="G14"/>
      <c r="H14"/>
      <c r="I14"/>
      <c r="J14"/>
      <c r="N14"/>
      <c r="O14"/>
      <c r="P14"/>
    </row>
    <row r="15" spans="1:22" ht="51.75" customHeight="1" thickTop="1" thickBot="1" x14ac:dyDescent="0.3">
      <c r="B15" s="128" t="s">
        <v>31</v>
      </c>
      <c r="C15" s="128"/>
      <c r="D15" s="128"/>
      <c r="E15" s="128"/>
      <c r="F15" s="128"/>
      <c r="G15" s="128"/>
      <c r="H15" s="40"/>
      <c r="I15" s="40"/>
      <c r="J15" s="21"/>
      <c r="K15" s="21"/>
      <c r="L15" s="6"/>
      <c r="M15" s="6"/>
      <c r="N15" s="6"/>
      <c r="O15" s="22"/>
      <c r="P15" s="22"/>
      <c r="Q15" s="23" t="s">
        <v>9</v>
      </c>
      <c r="R15" s="125" t="s">
        <v>10</v>
      </c>
      <c r="S15" s="126"/>
      <c r="T15" s="127"/>
      <c r="U15" s="24"/>
      <c r="V15" s="25"/>
    </row>
    <row r="16" spans="1:22" ht="50.45" customHeight="1" thickTop="1" thickBot="1" x14ac:dyDescent="0.3">
      <c r="B16" s="129" t="s">
        <v>29</v>
      </c>
      <c r="C16" s="129"/>
      <c r="D16" s="129"/>
      <c r="E16" s="129"/>
      <c r="F16" s="129"/>
      <c r="G16" s="129"/>
      <c r="H16" s="129"/>
      <c r="I16" s="26"/>
      <c r="L16" s="9"/>
      <c r="M16" s="9"/>
      <c r="N16" s="9"/>
      <c r="O16" s="27"/>
      <c r="P16" s="27"/>
      <c r="Q16" s="28">
        <f>SUM(P7:P13)</f>
        <v>40280</v>
      </c>
      <c r="R16" s="122">
        <f>SUM(S7:S13)</f>
        <v>29351</v>
      </c>
      <c r="S16" s="123"/>
      <c r="T16" s="124"/>
    </row>
    <row r="17" spans="2:19" ht="15.75" thickTop="1" x14ac:dyDescent="0.25">
      <c r="B17" s="121" t="s">
        <v>30</v>
      </c>
      <c r="C17" s="121"/>
      <c r="D17" s="121"/>
      <c r="E17" s="121"/>
      <c r="F17" s="121"/>
      <c r="G17" s="121"/>
      <c r="H17" s="94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x14ac:dyDescent="0.25">
      <c r="B18" s="39"/>
      <c r="C18" s="39"/>
      <c r="D18" s="39"/>
      <c r="E18" s="39"/>
      <c r="F18" s="39"/>
      <c r="G18" s="94"/>
      <c r="H18" s="94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x14ac:dyDescent="0.25">
      <c r="B19" s="39"/>
      <c r="C19" s="39"/>
      <c r="D19" s="39"/>
      <c r="E19" s="39"/>
      <c r="F19" s="39"/>
      <c r="G19" s="94"/>
      <c r="H19" s="94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x14ac:dyDescent="0.25">
      <c r="B20" s="39"/>
      <c r="C20" s="39"/>
      <c r="D20" s="39"/>
      <c r="E20" s="39"/>
      <c r="F20" s="39"/>
      <c r="G20" s="94"/>
      <c r="H20" s="94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94"/>
      <c r="H21" s="94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H22" s="30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94"/>
      <c r="H23" s="94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94"/>
      <c r="H24" s="94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94"/>
      <c r="H25" s="94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94"/>
      <c r="H26" s="94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94"/>
      <c r="H27" s="94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94"/>
      <c r="H28" s="94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94"/>
      <c r="H29" s="94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94"/>
      <c r="H30" s="94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94"/>
      <c r="H31" s="94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94"/>
      <c r="H32" s="94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94"/>
      <c r="H33" s="94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94"/>
      <c r="H34" s="94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94"/>
      <c r="H35" s="94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94"/>
      <c r="H36" s="94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94"/>
      <c r="H37" s="94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94"/>
      <c r="H38" s="94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94"/>
      <c r="H39" s="94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94"/>
      <c r="H40" s="94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94"/>
      <c r="H41" s="94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94"/>
      <c r="H42" s="94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94"/>
      <c r="H43" s="94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94"/>
      <c r="H44" s="94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94"/>
      <c r="H45" s="94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94"/>
      <c r="H46" s="94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94"/>
      <c r="H47" s="94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94"/>
      <c r="H48" s="94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94"/>
      <c r="H49" s="94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94"/>
      <c r="H50" s="94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94"/>
      <c r="H51" s="94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94"/>
      <c r="H52" s="94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94"/>
      <c r="H53" s="94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94"/>
      <c r="H54" s="94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94"/>
      <c r="H55" s="94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94"/>
      <c r="H56" s="94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94"/>
      <c r="H57" s="94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94"/>
      <c r="H58" s="94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94"/>
      <c r="H59" s="94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94"/>
      <c r="H60" s="94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94"/>
      <c r="H61" s="94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94"/>
      <c r="H62" s="94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94"/>
      <c r="H63" s="94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94"/>
      <c r="H64" s="94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94"/>
      <c r="H65" s="94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94"/>
      <c r="H66" s="94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94"/>
      <c r="H67" s="94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94"/>
      <c r="H68" s="94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94"/>
      <c r="H69" s="94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94"/>
      <c r="H70" s="94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94"/>
      <c r="H71" s="94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94"/>
      <c r="H72" s="94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94"/>
      <c r="H73" s="94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94"/>
      <c r="H74" s="94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94"/>
      <c r="H75" s="94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94"/>
      <c r="H76" s="94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94"/>
      <c r="H77" s="94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94"/>
      <c r="H78" s="94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94"/>
      <c r="H79" s="94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94"/>
      <c r="H80" s="94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94"/>
      <c r="H81" s="94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94"/>
      <c r="H82" s="94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94"/>
      <c r="H83" s="94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94"/>
      <c r="H84" s="94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94"/>
      <c r="H85" s="94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94"/>
      <c r="H86" s="94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94"/>
      <c r="H87" s="94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94"/>
      <c r="H88" s="94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94"/>
      <c r="H89" s="94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94"/>
      <c r="H90" s="94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94"/>
      <c r="H91" s="94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94"/>
      <c r="H92" s="94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94"/>
      <c r="H93" s="94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94"/>
      <c r="H94" s="94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94"/>
      <c r="H95" s="94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94"/>
      <c r="H96" s="94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94"/>
      <c r="H97" s="94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94"/>
      <c r="H98" s="94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94"/>
      <c r="H99" s="94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94"/>
      <c r="H100" s="94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94"/>
      <c r="H101" s="94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94"/>
      <c r="H102" s="94"/>
      <c r="I102" s="11"/>
      <c r="J102" s="11"/>
      <c r="K102" s="11"/>
      <c r="L102" s="11"/>
      <c r="M102" s="11"/>
      <c r="N102" s="5"/>
      <c r="O102" s="5"/>
      <c r="P102" s="5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</sheetData>
  <sheetProtection algorithmName="SHA-512" hashValue="tdR8jVnA/jLUFuddIsxodtcPYhol7kDniBjtGVbvwp11OKDpCHw/U8mBws0cHlc3mNqFTTkBesjeF4uO/ZmnbQ==" saltValue="i6HwjL/EEykrULGr8ibLLA==" spinCount="100000" sheet="1" objects="1" scenarios="1"/>
  <mergeCells count="17">
    <mergeCell ref="B17:G17"/>
    <mergeCell ref="R16:T16"/>
    <mergeCell ref="R15:T15"/>
    <mergeCell ref="B15:G15"/>
    <mergeCell ref="B16:H16"/>
    <mergeCell ref="N7:N12"/>
    <mergeCell ref="U7:U12"/>
    <mergeCell ref="B1:D1"/>
    <mergeCell ref="G5:H5"/>
    <mergeCell ref="G2:N3"/>
    <mergeCell ref="L7:L8"/>
    <mergeCell ref="L11:L12"/>
    <mergeCell ref="I7:I12"/>
    <mergeCell ref="J7:J12"/>
    <mergeCell ref="K7:K12"/>
    <mergeCell ref="O7:O12"/>
    <mergeCell ref="M7:M12"/>
  </mergeCells>
  <conditionalFormatting sqref="B7:B13 D7:D13">
    <cfRule type="containsBlanks" dxfId="7" priority="96">
      <formula>LEN(TRIM(B7))=0</formula>
    </cfRule>
  </conditionalFormatting>
  <conditionalFormatting sqref="B7:B13">
    <cfRule type="cellIs" dxfId="6" priority="93" operator="greaterThanOrEqual">
      <formula>1</formula>
    </cfRule>
  </conditionalFormatting>
  <conditionalFormatting sqref="G7:H13 R7:R13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3">
    <cfRule type="notContainsBlanks" dxfId="2" priority="69">
      <formula>LEN(TRIM(G7))&gt;0</formula>
    </cfRule>
  </conditionalFormatting>
  <conditionalFormatting sqref="T7:T13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3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13" xr:uid="{8C26EAE3-16EE-4825-9C10-C919BCF6B1BA}">
      <formula1>"ks,bal,sada,m,"</formula1>
    </dataValidation>
    <dataValidation type="list" allowBlank="1" showInputMessage="1" showErrorMessage="1" sqref="V7:V8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8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+kQXs+ipV+72K4aeK5WbkCeSSjEXqp/6qFj5epHCs9c=</DigestValue>
    </Reference>
    <Reference Type="http://www.w3.org/2000/09/xmldsig#Object" URI="#idOfficeObject">
      <DigestMethod Algorithm="http://www.w3.org/2001/04/xmlenc#sha256"/>
      <DigestValue>+zV3tFjD044zU76U3sox2dAHnYlcg1GbadlUWLUPwYs=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TIOmd2o5CrVCWxJb3LkD7T+Gra/RCBLtSSUFKEjYMvk=</DigestValue>
    </Reference>
  </SignedInfo>
  <SignatureValue>q7Ky+eicd+cgGjgIJy7QILAiPF6Q+WEChuZAuuBdA1P98LyZznHJXgoT1dLUNjKEzf2dtumDFV+q
P9YNuHMyIdWhYf3TqiSW/19xnvgfLso/glwtEzglvMdLjFm0JkjPlAGU9akXn8WvxfcgFZE01RR6
W5HMdBIAQdzn1z1WgdnwsFnpGR4ETFnRMhbmipZ9DNUd1GddX+5qHWk+qsCZ8QefTxujxi1lO2ZV
XBh91JuqAsRM9DgpMroqs9gLtTnD6MB/Zee9ZOKFfL0hjrxII/yQXhxXUkWeuyh1tXsm+Egl7cE5
Nh4EdHDALTM0E/6977vVsHwNap0668mMus53iQ==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UG2kK2ShxiRUpy5e8tRYc40to9jBX4rLIeBB/I6azUc=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42V8uO9yqr3KXk72IFNDa1XsY+gTSEwz0KiHPuP25VA=</DigestValue>
      </Reference>
      <Reference URI="/xl/sharedStrings.xml?ContentType=application/vnd.openxmlformats-officedocument.spreadsheetml.sharedStrings+xml">
        <DigestMethod Algorithm="http://www.w3.org/2001/04/xmlenc#sha256"/>
        <DigestValue>KnRMg/uJ+yRmNUs9tU7RF1rYsNNrPmh0EkUoetOWHjw=</DigestValue>
      </Reference>
      <Reference URI="/xl/styles.xml?ContentType=application/vnd.openxmlformats-officedocument.spreadsheetml.styles+xml">
        <DigestMethod Algorithm="http://www.w3.org/2001/04/xmlenc#sha256"/>
        <DigestValue>Nx5k9pO/Kp88OuCghG7OaYPf6GqcFu2ffkMpUStVq5w=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GnegwvEtF3lkpaPiPFEauAJFhrptOj79RuvFWKLO3Ds=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strt9DT44dDBRPXX/VgXWJVASe0GSwYxBTHSs2kP76M=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2023-06-02T10:48:41Z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16.0.16327/24</OfficeVersion>
          <ApplicationVersion>16.0.16327</ApplicationVersion>
          <Monitors>1</Monitors>
          <HorizontalResolution>3440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2023-06-02T10:48:41Z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2023-05-22T06:28:46Z</cp:lastPrinted>
  <dcterms:created xsi:type="dcterms:W3CDTF">2014-03-05T12:43:32Z</dcterms:created>
  <dcterms:modified xsi:type="dcterms:W3CDTF">2023-06-01T12:27:04Z</dcterms:modified>
</cp:coreProperties>
</file>