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24\1 výzva\"/>
    </mc:Choice>
  </mc:AlternateContent>
  <xr:revisionPtr revIDLastSave="0" documentId="13_ncr:1_{7593AF66-8DA0-4BA5-A91E-DC87D281CD1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Tonery!$B$2:$U$21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6" i="1" l="1"/>
  <c r="P17" i="1"/>
  <c r="S16" i="1"/>
  <c r="T16" i="1"/>
  <c r="S17" i="1"/>
  <c r="T17" i="1"/>
  <c r="P8" i="1"/>
  <c r="P9" i="1"/>
  <c r="P10" i="1"/>
  <c r="P11" i="1"/>
  <c r="P12" i="1"/>
  <c r="P13" i="1"/>
  <c r="P14" i="1"/>
  <c r="S8" i="1"/>
  <c r="T8" i="1"/>
  <c r="S9" i="1"/>
  <c r="T9" i="1"/>
  <c r="S10" i="1"/>
  <c r="T10" i="1"/>
  <c r="S11" i="1"/>
  <c r="T11" i="1"/>
  <c r="S12" i="1"/>
  <c r="T12" i="1"/>
  <c r="S13" i="1"/>
  <c r="T13" i="1"/>
  <c r="S14" i="1"/>
  <c r="T14" i="1"/>
  <c r="S15" i="1"/>
  <c r="T15" i="1"/>
  <c r="S18" i="1"/>
  <c r="T7" i="1"/>
  <c r="P15" i="1"/>
  <c r="P18" i="1"/>
  <c r="T18" i="1"/>
  <c r="P7" i="1"/>
  <c r="S7" i="1" l="1"/>
  <c r="R21" i="1" s="1"/>
  <c r="Q21" i="1"/>
</calcChain>
</file>

<file path=xl/sharedStrings.xml><?xml version="1.0" encoding="utf-8"?>
<sst xmlns="http://schemas.openxmlformats.org/spreadsheetml/2006/main" count="88" uniqueCount="60">
  <si>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</si>
  <si>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</si>
  <si>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</si>
  <si>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</si>
  <si>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</si>
  <si>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</si>
  <si>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</si>
  <si>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</si>
  <si>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</si>
  <si>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</si>
  <si>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</si>
  <si>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</si>
  <si>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</si>
  <si>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</si>
  <si>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</si>
  <si>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</si>
  <si>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</si>
  <si>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</si>
  <si>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</si>
  <si>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</si>
  <si>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</si>
  <si>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</si>
  <si>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</si>
  <si>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</si>
  <si>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</si>
  <si>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</si>
  <si>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</si>
  <si>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</si>
  <si>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</si>
  <si>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</si>
  <si>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Příloha č. 2 Kupní smlouvy - technická specifikace
Tonery (II.) 024 - 2023 (kompatibilní)</t>
  </si>
  <si>
    <t>ks</t>
  </si>
  <si>
    <t>DFPE - Petra Vošahlíková,
Tel.: 37763 6010</t>
  </si>
  <si>
    <t>Veleslavínova 42, 
301 00 Plzeň, 
Fakulta pedagogická - Děkanát,
místnost VC 323</t>
  </si>
  <si>
    <t>EO - Václava Vlková, 
Tel.: 37763 1146</t>
  </si>
  <si>
    <t>Univerzitní 8,
301 00 Plzeň,
Rektorát - Ekonomický odbor,
místnost UR 221</t>
  </si>
  <si>
    <t>Samostatná faktura</t>
  </si>
  <si>
    <t>NE</t>
  </si>
  <si>
    <r>
      <t xml:space="preserve">Toner do tiskárny Kyocera TaskAlfa 4052ci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</si>
  <si>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Kyocera TaskAlfa 4052ci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</si>
  <si>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 xml:space="preserve">Toner do tiskárny Kyocera TaskAlfa 4052ci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</si>
  <si>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tiskárny Kyocera TaskAlfa 4052ci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</si>
  <si>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 xml:space="preserve">Toner do tiskárny Samsung Xpress C480 - </t>
    </r>
    <r>
      <rPr>
        <b/>
        <sz val="11"/>
        <color theme="1"/>
        <rFont val="Calibri"/>
        <family val="2"/>
        <charset val="238"/>
        <scheme val="minor"/>
      </rPr>
      <t>CMYK sada</t>
    </r>
  </si>
  <si>
    <r>
      <t>Toner do tiskárny Samsung Xpress C480 -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</si>
  <si>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 xml:space="preserve">Toner do tiskárny Samsung Xpress C480 -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</si>
  <si>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tiskárny HL LaserJet 1320 -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</si>
  <si>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Ricoh MP 2000 -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</si>
  <si>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Brother MFC-L2712DW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</si>
  <si>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OKI MB492dn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</si>
  <si>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Kompatibilní sada splňující podmínky certifikátu STMC. 
Minimální výtěžnost při 5% pokrytí: min. 1 500 stran A4 černý, min. 1 000 stran A4 barevný.</t>
  </si>
  <si>
    <t>Kompatibilní toner splňující podmínky certifikátu STMC. 
Minimální výtěžnost při 5% pokrytí min. 1 500 stran A4.</t>
  </si>
  <si>
    <t>Kompatibilní toner splňující podmínky certifikátu STMC. 
Minimální výtěžnost při 5% pokrytí min. 1 000 stran A4.</t>
  </si>
  <si>
    <t>Kompatibilní toner splňující podmínky certifikátu STMC.
Minimální výtěžnost při 5% pokrytí min. 3 000 stran A4.</t>
  </si>
  <si>
    <t>Kompatibilní toner splňující podmínky certifikátu STMC. 
Minimální výtěžnost při 5% pokrytí min. 15 000 stran A4.</t>
  </si>
  <si>
    <t>Kompatibilní toner splňující podmínky certifikátu STMC.
Minimální výtěžnost při 5% pokrytí min. 30 000 stran A4.</t>
  </si>
  <si>
    <t>Kompatibilní toner splňující podmínky certifikátu STMC. 
Minimální výtěžnost při 5% pokrytí min. 20 000 stran A4.</t>
  </si>
  <si>
    <t>Kompatibilní toner splňující podmínky certifikátu STMC.
Minimální výtěžnost při 5% pokrytí min. 20 000 stran A4.</t>
  </si>
  <si>
    <t>Originální, nebo kompatibilní toner splňující podmínky certifikátu STMC. 
Minimální výtěžnost při 5% pokrytí 12 000 stran A4.</t>
  </si>
  <si>
    <t>Fotoválec do tiskárny Lexmark MS 415 dn</t>
  </si>
  <si>
    <t>Fotoválec do tiskárny Lexmark MS415 dn, výtěžnost min. 60 000 stran A4.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</si>
</sst>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3" fillId="0" borderId="0"/>
  </cellStyleXfs>
  <cellXfs count="14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vertical="top" wrapText="1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7" xfId="0" applyBorder="1"/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/>
    </xf>
    <xf numFmtId="164" fontId="0" fillId="3" borderId="12" xfId="0" applyNumberFormat="1" applyFill="1" applyBorder="1" applyAlignment="1">
      <alignment horizontal="right" vertical="center" indent="1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49" fontId="20" fillId="0" borderId="0" xfId="0" applyNumberFormat="1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3" borderId="17" xfId="0" applyNumberFormat="1" applyFill="1" applyBorder="1" applyAlignment="1">
      <alignment horizontal="right" vertical="center" indent="1"/>
    </xf>
    <xf numFmtId="3" fontId="0" fillId="2" borderId="20" xfId="0" applyNumberForma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16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0" fontId="2" fillId="3" borderId="21" xfId="0" applyFont="1" applyFill="1" applyBorder="1" applyAlignment="1">
      <alignment horizontal="left" vertical="center" wrapText="1" indent="1"/>
    </xf>
    <xf numFmtId="0" fontId="2" fillId="3" borderId="17" xfId="0" applyFont="1" applyFill="1" applyBorder="1" applyAlignment="1">
      <alignment horizontal="left" vertical="center" wrapText="1" inden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164" fontId="11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1" fillId="5" borderId="12" xfId="0" applyFont="1" applyFill="1" applyBorder="1" applyAlignment="1" applyProtection="1">
      <alignment horizontal="left" vertical="center" wrapText="1" indent="1"/>
      <protection locked="0"/>
    </xf>
    <xf numFmtId="0" fontId="11" fillId="5" borderId="16" xfId="0" applyFont="1" applyFill="1" applyBorder="1" applyAlignment="1" applyProtection="1">
      <alignment horizontal="left" vertical="center" wrapText="1" indent="1"/>
      <protection locked="0"/>
    </xf>
    <xf numFmtId="0" fontId="11" fillId="5" borderId="14" xfId="0" applyFont="1" applyFill="1" applyBorder="1" applyAlignment="1" applyProtection="1">
      <alignment horizontal="left" vertical="center" wrapText="1" indent="1"/>
      <protection locked="0"/>
    </xf>
    <xf numFmtId="0" fontId="11" fillId="5" borderId="21" xfId="0" applyFont="1" applyFill="1" applyBorder="1" applyAlignment="1" applyProtection="1">
      <alignment horizontal="left" vertical="center" wrapText="1" indent="1"/>
      <protection locked="0"/>
    </xf>
    <xf numFmtId="0" fontId="11" fillId="5" borderId="17" xfId="0" applyFont="1" applyFill="1" applyBorder="1" applyAlignment="1" applyProtection="1">
      <alignment horizontal="left" vertical="center" wrapText="1" indent="1"/>
      <protection locked="0"/>
    </xf>
    <xf numFmtId="0" fontId="11" fillId="5" borderId="10" xfId="0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8"/>
  <sheetViews>
    <sheetView tabSelected="1" topLeftCell="A4" zoomScale="68" zoomScaleNormal="68" workbookViewId="0">
      <selection activeCell="O7" sqref="O7:O16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1.28515625" style="1" customWidth="1"/>
    <col min="4" max="4" width="9.7109375" style="2" bestFit="1" customWidth="1"/>
    <col min="5" max="5" width="9" style="3" bestFit="1" customWidth="1"/>
    <col min="6" max="6" width="94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customWidth="1"/>
    <col min="11" max="11" width="27.28515625" hidden="1" customWidth="1"/>
    <col min="12" max="12" width="21" hidden="1" customWidth="1"/>
    <col min="13" max="13" width="30.42578125" customWidth="1"/>
    <col min="14" max="14" width="35.28515625" customWidth="1"/>
    <col min="15" max="15" width="25.7109375" style="1" customWidth="1"/>
    <col min="16" max="16" width="16.7109375" style="1" hidden="1" customWidth="1"/>
    <col min="17" max="17" width="20.7109375" bestFit="1" customWidth="1"/>
    <col min="18" max="18" width="23.7109375" customWidth="1"/>
    <col min="19" max="19" width="20.7109375" bestFit="1" customWidth="1"/>
    <col min="20" max="20" width="19.7109375" bestFit="1" customWidth="1"/>
    <col min="21" max="21" width="14.42578125" hidden="1" customWidth="1"/>
    <col min="22" max="22" width="40.42578125" style="4" customWidth="1"/>
  </cols>
  <sheetData>
    <row r="1" spans="2:22" ht="42" customHeight="1" x14ac:dyDescent="0.25">
      <c r="B1" s="112" t="s">
        <v>30</v>
      </c>
      <c r="C1" s="113"/>
      <c r="D1" s="34"/>
      <c r="E1" s="35"/>
      <c r="G1" s="72"/>
    </row>
    <row r="2" spans="2:22" ht="60" customHeight="1" x14ac:dyDescent="0.25">
      <c r="B2" s="9"/>
      <c r="C2"/>
      <c r="D2" s="9"/>
      <c r="E2" s="10"/>
      <c r="F2" s="5"/>
      <c r="G2" s="119"/>
      <c r="H2" s="120"/>
      <c r="I2" s="120"/>
      <c r="J2" s="120"/>
      <c r="K2" s="120"/>
      <c r="L2" s="120"/>
      <c r="M2" s="120"/>
      <c r="N2" s="120"/>
      <c r="O2" s="120"/>
      <c r="P2" s="5"/>
      <c r="Q2" s="6"/>
      <c r="R2" s="6"/>
      <c r="T2" s="6"/>
      <c r="U2" s="7"/>
      <c r="V2" s="8"/>
    </row>
    <row r="3" spans="2:22" ht="33" customHeight="1" x14ac:dyDescent="0.25">
      <c r="B3" s="14"/>
      <c r="C3" s="12" t="s">
        <v>0</v>
      </c>
      <c r="D3" s="13"/>
      <c r="E3" s="13"/>
      <c r="F3" s="13"/>
      <c r="G3" s="120"/>
      <c r="H3" s="120"/>
      <c r="I3" s="120"/>
      <c r="J3" s="120"/>
      <c r="K3" s="120"/>
      <c r="L3" s="120"/>
      <c r="M3" s="120"/>
      <c r="N3" s="120"/>
      <c r="O3" s="120"/>
      <c r="P3" s="36"/>
      <c r="Q3" s="36"/>
      <c r="R3" s="36"/>
      <c r="S3" s="36"/>
      <c r="T3" s="36"/>
    </row>
    <row r="4" spans="2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6"/>
      <c r="J4" s="6"/>
      <c r="K4" s="6"/>
      <c r="L4" s="6"/>
      <c r="M4" s="6"/>
      <c r="N4" s="6"/>
      <c r="O4" s="5"/>
      <c r="P4" s="5"/>
      <c r="Q4" s="6"/>
      <c r="R4" s="6"/>
      <c r="T4" s="6"/>
    </row>
    <row r="5" spans="2:22" ht="34.5" customHeight="1" thickBot="1" x14ac:dyDescent="0.3">
      <c r="B5" s="17"/>
      <c r="C5" s="18"/>
      <c r="D5" s="19"/>
      <c r="E5" s="19"/>
      <c r="F5" s="5"/>
      <c r="G5" s="20" t="s">
        <v>2</v>
      </c>
      <c r="H5" s="5"/>
      <c r="I5" s="5"/>
      <c r="J5"/>
      <c r="N5" s="21"/>
      <c r="O5" s="21"/>
      <c r="P5"/>
      <c r="R5" s="20" t="s">
        <v>2</v>
      </c>
      <c r="U5" s="11"/>
      <c r="V5"/>
    </row>
    <row r="6" spans="2:22" ht="66.75" customHeight="1" thickTop="1" thickBot="1" x14ac:dyDescent="0.3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15</v>
      </c>
      <c r="I6" s="23" t="s">
        <v>19</v>
      </c>
      <c r="J6" s="23" t="s">
        <v>20</v>
      </c>
      <c r="K6" s="23" t="s">
        <v>29</v>
      </c>
      <c r="L6" s="23" t="s">
        <v>21</v>
      </c>
      <c r="M6" s="75" t="s">
        <v>22</v>
      </c>
      <c r="N6" s="23" t="s">
        <v>23</v>
      </c>
      <c r="O6" s="23" t="s">
        <v>24</v>
      </c>
      <c r="P6" s="23" t="s">
        <v>25</v>
      </c>
      <c r="Q6" s="23" t="s">
        <v>6</v>
      </c>
      <c r="R6" s="25" t="s">
        <v>7</v>
      </c>
      <c r="S6" s="75" t="s">
        <v>8</v>
      </c>
      <c r="T6" s="75" t="s">
        <v>9</v>
      </c>
      <c r="U6" s="23" t="s">
        <v>26</v>
      </c>
      <c r="V6" s="23" t="s">
        <v>27</v>
      </c>
    </row>
    <row r="7" spans="2:22" ht="42.75" customHeight="1" thickTop="1" x14ac:dyDescent="0.25">
      <c r="B7" s="51">
        <v>1</v>
      </c>
      <c r="C7" s="88" t="s">
        <v>38</v>
      </c>
      <c r="D7" s="52">
        <v>4</v>
      </c>
      <c r="E7" s="53" t="s">
        <v>31</v>
      </c>
      <c r="F7" s="88" t="s">
        <v>54</v>
      </c>
      <c r="G7" s="136"/>
      <c r="H7" s="54" t="s">
        <v>28</v>
      </c>
      <c r="I7" s="94" t="s">
        <v>36</v>
      </c>
      <c r="J7" s="124" t="s">
        <v>37</v>
      </c>
      <c r="K7" s="104"/>
      <c r="L7" s="104"/>
      <c r="M7" s="94" t="s">
        <v>32</v>
      </c>
      <c r="N7" s="94" t="s">
        <v>33</v>
      </c>
      <c r="O7" s="97">
        <v>21</v>
      </c>
      <c r="P7" s="48">
        <f t="shared" ref="P7:P18" si="0">D7*Q7</f>
        <v>6000</v>
      </c>
      <c r="Q7" s="55">
        <v>1500</v>
      </c>
      <c r="R7" s="130"/>
      <c r="S7" s="49">
        <f t="shared" ref="S7" si="1">D7*R7</f>
        <v>0</v>
      </c>
      <c r="T7" s="50" t="str">
        <f t="shared" ref="T7" si="2">IF(ISNUMBER(R7), IF(R7&gt;Q7,"NEVYHOVUJE","VYHOVUJE")," ")</f>
        <v xml:space="preserve"> </v>
      </c>
      <c r="U7" s="104"/>
      <c r="V7" s="104" t="s">
        <v>10</v>
      </c>
    </row>
    <row r="8" spans="2:22" ht="42.75" customHeight="1" x14ac:dyDescent="0.25">
      <c r="B8" s="64">
        <v>2</v>
      </c>
      <c r="C8" s="89" t="s">
        <v>39</v>
      </c>
      <c r="D8" s="65">
        <v>1</v>
      </c>
      <c r="E8" s="66" t="s">
        <v>31</v>
      </c>
      <c r="F8" s="89" t="s">
        <v>55</v>
      </c>
      <c r="G8" s="137"/>
      <c r="H8" s="67" t="s">
        <v>28</v>
      </c>
      <c r="I8" s="121"/>
      <c r="J8" s="125"/>
      <c r="K8" s="105"/>
      <c r="L8" s="105"/>
      <c r="M8" s="95"/>
      <c r="N8" s="95"/>
      <c r="O8" s="98"/>
      <c r="P8" s="60">
        <f t="shared" si="0"/>
        <v>2500</v>
      </c>
      <c r="Q8" s="69">
        <v>2500</v>
      </c>
      <c r="R8" s="131"/>
      <c r="S8" s="62">
        <f t="shared" ref="S8:S15" si="3">D8*R8</f>
        <v>0</v>
      </c>
      <c r="T8" s="63" t="str">
        <f t="shared" ref="T8:T15" si="4">IF(ISNUMBER(R8), IF(R8&gt;Q8,"NEVYHOVUJE","VYHOVUJE")," ")</f>
        <v xml:space="preserve"> </v>
      </c>
      <c r="U8" s="105"/>
      <c r="V8" s="105"/>
    </row>
    <row r="9" spans="2:22" ht="42.75" customHeight="1" x14ac:dyDescent="0.25">
      <c r="B9" s="64">
        <v>3</v>
      </c>
      <c r="C9" s="89" t="s">
        <v>40</v>
      </c>
      <c r="D9" s="65">
        <v>1</v>
      </c>
      <c r="E9" s="66" t="s">
        <v>31</v>
      </c>
      <c r="F9" s="89" t="s">
        <v>56</v>
      </c>
      <c r="G9" s="137"/>
      <c r="H9" s="67" t="s">
        <v>28</v>
      </c>
      <c r="I9" s="121"/>
      <c r="J9" s="125"/>
      <c r="K9" s="105"/>
      <c r="L9" s="105"/>
      <c r="M9" s="95"/>
      <c r="N9" s="95"/>
      <c r="O9" s="98"/>
      <c r="P9" s="60">
        <f t="shared" si="0"/>
        <v>2500</v>
      </c>
      <c r="Q9" s="69">
        <v>2500</v>
      </c>
      <c r="R9" s="131"/>
      <c r="S9" s="62">
        <f t="shared" si="3"/>
        <v>0</v>
      </c>
      <c r="T9" s="63" t="str">
        <f t="shared" si="4"/>
        <v xml:space="preserve"> </v>
      </c>
      <c r="U9" s="105"/>
      <c r="V9" s="105"/>
    </row>
    <row r="10" spans="2:22" ht="42.75" customHeight="1" x14ac:dyDescent="0.25">
      <c r="B10" s="64">
        <v>4</v>
      </c>
      <c r="C10" s="89" t="s">
        <v>41</v>
      </c>
      <c r="D10" s="65">
        <v>1</v>
      </c>
      <c r="E10" s="66" t="s">
        <v>31</v>
      </c>
      <c r="F10" s="89" t="s">
        <v>56</v>
      </c>
      <c r="G10" s="137"/>
      <c r="H10" s="67" t="s">
        <v>28</v>
      </c>
      <c r="I10" s="121"/>
      <c r="J10" s="125"/>
      <c r="K10" s="105"/>
      <c r="L10" s="105"/>
      <c r="M10" s="95"/>
      <c r="N10" s="95"/>
      <c r="O10" s="98"/>
      <c r="P10" s="60">
        <f t="shared" si="0"/>
        <v>2500</v>
      </c>
      <c r="Q10" s="69">
        <v>2500</v>
      </c>
      <c r="R10" s="131"/>
      <c r="S10" s="62">
        <f t="shared" si="3"/>
        <v>0</v>
      </c>
      <c r="T10" s="63" t="str">
        <f t="shared" si="4"/>
        <v xml:space="preserve"> </v>
      </c>
      <c r="U10" s="105"/>
      <c r="V10" s="105"/>
    </row>
    <row r="11" spans="2:22" ht="42.75" customHeight="1" x14ac:dyDescent="0.25">
      <c r="B11" s="64">
        <v>5</v>
      </c>
      <c r="C11" s="89" t="s">
        <v>42</v>
      </c>
      <c r="D11" s="65">
        <v>1</v>
      </c>
      <c r="E11" s="66" t="s">
        <v>31</v>
      </c>
      <c r="F11" s="89" t="s">
        <v>49</v>
      </c>
      <c r="G11" s="137"/>
      <c r="H11" s="67" t="s">
        <v>28</v>
      </c>
      <c r="I11" s="121"/>
      <c r="J11" s="125"/>
      <c r="K11" s="105"/>
      <c r="L11" s="105"/>
      <c r="M11" s="95"/>
      <c r="N11" s="95"/>
      <c r="O11" s="98"/>
      <c r="P11" s="60">
        <f t="shared" si="0"/>
        <v>2000</v>
      </c>
      <c r="Q11" s="69">
        <v>2000</v>
      </c>
      <c r="R11" s="131"/>
      <c r="S11" s="62">
        <f t="shared" si="3"/>
        <v>0</v>
      </c>
      <c r="T11" s="63" t="str">
        <f t="shared" si="4"/>
        <v xml:space="preserve"> </v>
      </c>
      <c r="U11" s="105"/>
      <c r="V11" s="105"/>
    </row>
    <row r="12" spans="2:22" ht="42.75" customHeight="1" x14ac:dyDescent="0.25">
      <c r="B12" s="64">
        <v>6</v>
      </c>
      <c r="C12" s="89" t="s">
        <v>43</v>
      </c>
      <c r="D12" s="65">
        <v>2</v>
      </c>
      <c r="E12" s="66" t="s">
        <v>31</v>
      </c>
      <c r="F12" s="89" t="s">
        <v>50</v>
      </c>
      <c r="G12" s="137"/>
      <c r="H12" s="67" t="s">
        <v>28</v>
      </c>
      <c r="I12" s="121"/>
      <c r="J12" s="125"/>
      <c r="K12" s="105"/>
      <c r="L12" s="105"/>
      <c r="M12" s="95"/>
      <c r="N12" s="95"/>
      <c r="O12" s="98"/>
      <c r="P12" s="60">
        <f t="shared" si="0"/>
        <v>1200</v>
      </c>
      <c r="Q12" s="69">
        <v>600</v>
      </c>
      <c r="R12" s="131"/>
      <c r="S12" s="62">
        <f t="shared" si="3"/>
        <v>0</v>
      </c>
      <c r="T12" s="63" t="str">
        <f t="shared" si="4"/>
        <v xml:space="preserve"> </v>
      </c>
      <c r="U12" s="105"/>
      <c r="V12" s="105"/>
    </row>
    <row r="13" spans="2:22" ht="42.75" customHeight="1" x14ac:dyDescent="0.25">
      <c r="B13" s="64">
        <v>7</v>
      </c>
      <c r="C13" s="89" t="s">
        <v>44</v>
      </c>
      <c r="D13" s="65">
        <v>2</v>
      </c>
      <c r="E13" s="66" t="s">
        <v>31</v>
      </c>
      <c r="F13" s="89" t="s">
        <v>51</v>
      </c>
      <c r="G13" s="137"/>
      <c r="H13" s="67" t="s">
        <v>28</v>
      </c>
      <c r="I13" s="121"/>
      <c r="J13" s="125"/>
      <c r="K13" s="105"/>
      <c r="L13" s="105"/>
      <c r="M13" s="95"/>
      <c r="N13" s="95"/>
      <c r="O13" s="98"/>
      <c r="P13" s="60">
        <f t="shared" si="0"/>
        <v>1200</v>
      </c>
      <c r="Q13" s="69">
        <v>600</v>
      </c>
      <c r="R13" s="131"/>
      <c r="S13" s="62">
        <f t="shared" si="3"/>
        <v>0</v>
      </c>
      <c r="T13" s="63" t="str">
        <f t="shared" si="4"/>
        <v xml:space="preserve"> </v>
      </c>
      <c r="U13" s="105"/>
      <c r="V13" s="105"/>
    </row>
    <row r="14" spans="2:22" ht="42.75" customHeight="1" x14ac:dyDescent="0.25">
      <c r="B14" s="64">
        <v>8</v>
      </c>
      <c r="C14" s="89" t="s">
        <v>45</v>
      </c>
      <c r="D14" s="65">
        <v>4</v>
      </c>
      <c r="E14" s="66" t="s">
        <v>31</v>
      </c>
      <c r="F14" s="89" t="s">
        <v>52</v>
      </c>
      <c r="G14" s="137"/>
      <c r="H14" s="67" t="s">
        <v>28</v>
      </c>
      <c r="I14" s="121"/>
      <c r="J14" s="125"/>
      <c r="K14" s="105"/>
      <c r="L14" s="105"/>
      <c r="M14" s="95"/>
      <c r="N14" s="95"/>
      <c r="O14" s="98"/>
      <c r="P14" s="68">
        <f t="shared" si="0"/>
        <v>2000</v>
      </c>
      <c r="Q14" s="69">
        <v>500</v>
      </c>
      <c r="R14" s="131"/>
      <c r="S14" s="62">
        <f t="shared" si="3"/>
        <v>0</v>
      </c>
      <c r="T14" s="63" t="str">
        <f t="shared" si="4"/>
        <v xml:space="preserve"> </v>
      </c>
      <c r="U14" s="105"/>
      <c r="V14" s="105"/>
    </row>
    <row r="15" spans="2:22" ht="42.75" customHeight="1" x14ac:dyDescent="0.25">
      <c r="B15" s="56">
        <v>9</v>
      </c>
      <c r="C15" s="90" t="s">
        <v>46</v>
      </c>
      <c r="D15" s="57">
        <v>1</v>
      </c>
      <c r="E15" s="58" t="s">
        <v>31</v>
      </c>
      <c r="F15" s="90" t="s">
        <v>53</v>
      </c>
      <c r="G15" s="138"/>
      <c r="H15" s="59" t="s">
        <v>28</v>
      </c>
      <c r="I15" s="121"/>
      <c r="J15" s="125"/>
      <c r="K15" s="105"/>
      <c r="L15" s="105"/>
      <c r="M15" s="95"/>
      <c r="N15" s="95"/>
      <c r="O15" s="98"/>
      <c r="P15" s="60">
        <f t="shared" si="0"/>
        <v>1100</v>
      </c>
      <c r="Q15" s="61">
        <v>1100</v>
      </c>
      <c r="R15" s="132"/>
      <c r="S15" s="70">
        <f t="shared" si="3"/>
        <v>0</v>
      </c>
      <c r="T15" s="71" t="str">
        <f t="shared" si="4"/>
        <v xml:space="preserve"> </v>
      </c>
      <c r="U15" s="105"/>
      <c r="V15" s="105"/>
    </row>
    <row r="16" spans="2:22" ht="42.75" customHeight="1" thickBot="1" x14ac:dyDescent="0.3">
      <c r="B16" s="80">
        <v>10</v>
      </c>
      <c r="C16" s="91" t="s">
        <v>47</v>
      </c>
      <c r="D16" s="81">
        <v>1</v>
      </c>
      <c r="E16" s="82" t="s">
        <v>31</v>
      </c>
      <c r="F16" s="91" t="s">
        <v>52</v>
      </c>
      <c r="G16" s="139"/>
      <c r="H16" s="83" t="s">
        <v>28</v>
      </c>
      <c r="I16" s="122"/>
      <c r="J16" s="126"/>
      <c r="K16" s="106"/>
      <c r="L16" s="106"/>
      <c r="M16" s="96"/>
      <c r="N16" s="96"/>
      <c r="O16" s="99"/>
      <c r="P16" s="84">
        <f t="shared" si="0"/>
        <v>700</v>
      </c>
      <c r="Q16" s="85">
        <v>700</v>
      </c>
      <c r="R16" s="133"/>
      <c r="S16" s="86">
        <f t="shared" ref="S16:S17" si="5">D16*R16</f>
        <v>0</v>
      </c>
      <c r="T16" s="87" t="str">
        <f t="shared" ref="T16:T17" si="6">IF(ISNUMBER(R16), IF(R16&gt;Q16,"NEVYHOVUJE","VYHOVUJE")," ")</f>
        <v xml:space="preserve"> </v>
      </c>
      <c r="U16" s="106"/>
      <c r="V16" s="106"/>
    </row>
    <row r="17" spans="2:22" ht="45" customHeight="1" x14ac:dyDescent="0.25">
      <c r="B17" s="76">
        <v>11</v>
      </c>
      <c r="C17" s="92" t="s">
        <v>48</v>
      </c>
      <c r="D17" s="77">
        <v>1</v>
      </c>
      <c r="E17" s="78" t="s">
        <v>31</v>
      </c>
      <c r="F17" s="92" t="s">
        <v>57</v>
      </c>
      <c r="G17" s="140"/>
      <c r="H17" s="67" t="s">
        <v>28</v>
      </c>
      <c r="I17" s="102" t="s">
        <v>36</v>
      </c>
      <c r="J17" s="127" t="s">
        <v>37</v>
      </c>
      <c r="K17" s="129"/>
      <c r="L17" s="129"/>
      <c r="M17" s="102" t="s">
        <v>34</v>
      </c>
      <c r="N17" s="102" t="s">
        <v>35</v>
      </c>
      <c r="O17" s="100">
        <v>21</v>
      </c>
      <c r="P17" s="68">
        <f t="shared" si="0"/>
        <v>1000</v>
      </c>
      <c r="Q17" s="79">
        <v>1000</v>
      </c>
      <c r="R17" s="134"/>
      <c r="S17" s="70">
        <f t="shared" si="5"/>
        <v>0</v>
      </c>
      <c r="T17" s="71" t="str">
        <f t="shared" si="6"/>
        <v xml:space="preserve"> </v>
      </c>
      <c r="U17" s="105"/>
      <c r="V17" s="105" t="s">
        <v>10</v>
      </c>
    </row>
    <row r="18" spans="2:22" ht="45" customHeight="1" thickBot="1" x14ac:dyDescent="0.3">
      <c r="B18" s="40">
        <v>12</v>
      </c>
      <c r="C18" s="93" t="s">
        <v>58</v>
      </c>
      <c r="D18" s="41">
        <v>2</v>
      </c>
      <c r="E18" s="42" t="s">
        <v>31</v>
      </c>
      <c r="F18" s="93" t="s">
        <v>59</v>
      </c>
      <c r="G18" s="141"/>
      <c r="H18" s="47" t="s">
        <v>37</v>
      </c>
      <c r="I18" s="123"/>
      <c r="J18" s="128"/>
      <c r="K18" s="107"/>
      <c r="L18" s="107"/>
      <c r="M18" s="103"/>
      <c r="N18" s="103"/>
      <c r="O18" s="101"/>
      <c r="P18" s="43">
        <f t="shared" si="0"/>
        <v>2200</v>
      </c>
      <c r="Q18" s="44">
        <v>1100</v>
      </c>
      <c r="R18" s="135"/>
      <c r="S18" s="45">
        <f t="shared" ref="S18" si="7">D18*R18</f>
        <v>0</v>
      </c>
      <c r="T18" s="46" t="str">
        <f t="shared" ref="T18" si="8">IF(ISNUMBER(R18), IF(R18&gt;Q18,"NEVYHOVUJE","VYHOVUJE")," ")</f>
        <v xml:space="preserve"> </v>
      </c>
      <c r="U18" s="107"/>
      <c r="V18" s="107"/>
    </row>
    <row r="19" spans="2:22" ht="13.5" customHeight="1" thickTop="1" thickBot="1" x14ac:dyDescent="0.3">
      <c r="C19"/>
      <c r="D19"/>
      <c r="E19"/>
      <c r="F19"/>
      <c r="G19"/>
      <c r="H19"/>
      <c r="I19"/>
      <c r="J19"/>
      <c r="O19"/>
      <c r="P19"/>
      <c r="S19" s="39"/>
    </row>
    <row r="20" spans="2:22" ht="60.75" customHeight="1" thickTop="1" thickBot="1" x14ac:dyDescent="0.3">
      <c r="B20" s="114" t="s">
        <v>11</v>
      </c>
      <c r="C20" s="115"/>
      <c r="D20" s="115"/>
      <c r="E20" s="115"/>
      <c r="F20" s="115"/>
      <c r="G20" s="115"/>
      <c r="H20" s="74"/>
      <c r="I20" s="26"/>
      <c r="J20" s="26"/>
      <c r="K20" s="26"/>
      <c r="L20" s="27"/>
      <c r="M20" s="11"/>
      <c r="N20" s="11"/>
      <c r="O20" s="28"/>
      <c r="P20" s="28"/>
      <c r="Q20" s="29" t="s">
        <v>12</v>
      </c>
      <c r="R20" s="116" t="s">
        <v>13</v>
      </c>
      <c r="S20" s="117"/>
      <c r="T20" s="118"/>
      <c r="U20" s="21"/>
      <c r="V20" s="30"/>
    </row>
    <row r="21" spans="2:22" ht="33" customHeight="1" thickTop="1" thickBot="1" x14ac:dyDescent="0.3">
      <c r="B21" s="108" t="s">
        <v>14</v>
      </c>
      <c r="C21" s="108"/>
      <c r="D21" s="108"/>
      <c r="E21" s="108"/>
      <c r="F21" s="108"/>
      <c r="G21" s="108"/>
      <c r="H21" s="73"/>
      <c r="I21" s="31"/>
      <c r="L21" s="9"/>
      <c r="M21" s="9"/>
      <c r="N21" s="9"/>
      <c r="O21" s="32"/>
      <c r="P21" s="32"/>
      <c r="Q21" s="33">
        <f>SUM(P7:P18)</f>
        <v>24900</v>
      </c>
      <c r="R21" s="109">
        <f>SUM(S7:S18)</f>
        <v>0</v>
      </c>
      <c r="S21" s="110"/>
      <c r="T21" s="111"/>
    </row>
    <row r="22" spans="2:22" ht="14.25" customHeight="1" thickTop="1" x14ac:dyDescent="0.25">
      <c r="B22" s="37"/>
    </row>
    <row r="23" spans="2:22" ht="14.25" customHeight="1" x14ac:dyDescent="0.25">
      <c r="B23" s="38"/>
      <c r="C23" s="37"/>
    </row>
    <row r="24" spans="2:22" ht="14.25" customHeight="1" x14ac:dyDescent="0.25"/>
    <row r="25" spans="2:22" ht="14.25" customHeight="1" x14ac:dyDescent="0.25"/>
    <row r="26" spans="2:22" ht="14.25" customHeight="1" x14ac:dyDescent="0.25"/>
    <row r="27" spans="2:22" ht="14.25" customHeight="1" x14ac:dyDescent="0.25"/>
    <row r="28" spans="2:22" ht="14.25" customHeight="1" x14ac:dyDescent="0.25"/>
    <row r="29" spans="2:22" ht="14.25" customHeight="1" x14ac:dyDescent="0.25"/>
    <row r="30" spans="2:22" ht="14.25" customHeight="1" x14ac:dyDescent="0.25"/>
    <row r="31" spans="2:22" ht="14.25" customHeight="1" x14ac:dyDescent="0.25"/>
    <row r="32" spans="2:2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</sheetData>
  <sheetProtection algorithmName="SHA-512" hashValue="vj4cbM2ff/oOXwKOYaU5okj+ibQAtsZguW+fCUZF4HUMCHAb5FdQ0kEN36DEUGfQ4pA4Ab/flpq4uXLt+4tj4Q==" saltValue="V2vsAtlSUjvdtnxUEuR13Q==" spinCount="100000" sheet="1" objects="1" scenarios="1"/>
  <mergeCells count="24">
    <mergeCell ref="B21:G21"/>
    <mergeCell ref="R21:T21"/>
    <mergeCell ref="B1:C1"/>
    <mergeCell ref="B20:G20"/>
    <mergeCell ref="R20:T20"/>
    <mergeCell ref="G2:O3"/>
    <mergeCell ref="I7:I16"/>
    <mergeCell ref="I17:I18"/>
    <mergeCell ref="J7:J16"/>
    <mergeCell ref="J17:J18"/>
    <mergeCell ref="K7:K16"/>
    <mergeCell ref="K17:K18"/>
    <mergeCell ref="L7:L16"/>
    <mergeCell ref="L17:L18"/>
    <mergeCell ref="M7:M16"/>
    <mergeCell ref="N7:N16"/>
    <mergeCell ref="O7:O16"/>
    <mergeCell ref="O17:O18"/>
    <mergeCell ref="M17:M18"/>
    <mergeCell ref="N17:N18"/>
    <mergeCell ref="V7:V16"/>
    <mergeCell ref="V17:V18"/>
    <mergeCell ref="U7:U16"/>
    <mergeCell ref="U17:U18"/>
  </mergeCells>
  <phoneticPr fontId="18" type="noConversion"/>
  <conditionalFormatting sqref="B7:B18 D7:D18">
    <cfRule type="containsBlanks" dxfId="11" priority="57">
      <formula>LEN(TRIM(B7))=0</formula>
    </cfRule>
  </conditionalFormatting>
  <conditionalFormatting sqref="B7:B18">
    <cfRule type="cellIs" dxfId="10" priority="52" operator="greaterThanOrEqual">
      <formula>1</formula>
    </cfRule>
  </conditionalFormatting>
  <conditionalFormatting sqref="T7:T18">
    <cfRule type="cellIs" dxfId="9" priority="49" operator="equal">
      <formula>"VYHOVUJE"</formula>
    </cfRule>
  </conditionalFormatting>
  <conditionalFormatting sqref="T7:T18">
    <cfRule type="cellIs" dxfId="8" priority="48" operator="equal">
      <formula>"NEVYHOVUJE"</formula>
    </cfRule>
  </conditionalFormatting>
  <conditionalFormatting sqref="G7:G18 R7:R18">
    <cfRule type="containsBlanks" dxfId="7" priority="29">
      <formula>LEN(TRIM(G7))=0</formula>
    </cfRule>
  </conditionalFormatting>
  <conditionalFormatting sqref="G7:G18 R7:R18">
    <cfRule type="notContainsBlanks" dxfId="6" priority="27">
      <formula>LEN(TRIM(G7))&gt;0</formula>
    </cfRule>
  </conditionalFormatting>
  <conditionalFormatting sqref="G7:G18 R7:R18">
    <cfRule type="notContainsBlanks" dxfId="5" priority="26">
      <formula>LEN(TRIM(G7))&gt;0</formula>
    </cfRule>
  </conditionalFormatting>
  <conditionalFormatting sqref="G7:G18">
    <cfRule type="notContainsBlanks" dxfId="4" priority="25">
      <formula>LEN(TRIM(G7))&gt;0</formula>
    </cfRule>
  </conditionalFormatting>
  <conditionalFormatting sqref="H7:H18">
    <cfRule type="containsText" dxfId="3" priority="1" operator="containsText" text="NE">
      <formula>NOT(ISERROR(SEARCH("NE",H7)))</formula>
    </cfRule>
    <cfRule type="containsText" dxfId="2" priority="2" operator="containsText" text="ANO">
      <formula>NOT(ISERROR(SEARCH("ANO",H7)))</formula>
    </cfRule>
    <cfRule type="containsBlanks" dxfId="1" priority="3">
      <formula>LEN(TRIM(H7))=0</formula>
    </cfRule>
  </conditionalFormatting>
  <conditionalFormatting sqref="H7:H18">
    <cfRule type="notContainsBlanks" dxfId="0" priority="4">
      <formula>LEN(TRIM(H7))&gt;0</formula>
    </cfRule>
  </conditionalFormatting>
  <dataValidations count="2">
    <dataValidation type="list" showInputMessage="1" showErrorMessage="1" sqref="E7:E18" xr:uid="{00000000-0002-0000-0000-000000000000}">
      <formula1>"ks,bal,sada,"</formula1>
    </dataValidation>
    <dataValidation type="list" showInputMessage="1" showErrorMessage="1" sqref="H7:H18 J7 J17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V17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2022-07-20T05:13:43Z</cp:lastPrinted>
  <dcterms:created xsi:type="dcterms:W3CDTF">2014-03-05T12:43:32Z</dcterms:created>
  <dcterms:modified xsi:type="dcterms:W3CDTF">2023-06-01T07:08:54Z</dcterms:modified>
</cp:coreProperties>
</file>