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54\1 výzva\"/>
    </mc:Choice>
  </mc:AlternateContent>
  <xr:revisionPtr revIDLastSave="0" documentId="13_ncr:1_{F8D16ED2-D1E0-47A8-B452-CB0281620E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technika'!$A$6:$V$21</definedName>
    <definedName name="_xlnm.Print_Area" localSheetId="0">'Výpočetní technika'!$B$1:$V$25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0" i="1"/>
  <c r="S11" i="1"/>
  <c r="S15" i="1"/>
  <c r="S16" i="1"/>
  <c r="S17" i="1"/>
  <c r="S21" i="1"/>
  <c r="T7" i="1"/>
  <c r="P11" i="1"/>
  <c r="P12" i="1"/>
  <c r="P13" i="1"/>
  <c r="P14" i="1"/>
  <c r="P15" i="1"/>
  <c r="P16" i="1"/>
  <c r="P17" i="1"/>
  <c r="P18" i="1"/>
  <c r="P19" i="1"/>
  <c r="P20" i="1"/>
  <c r="P21" i="1"/>
  <c r="T11" i="1"/>
  <c r="S12" i="1"/>
  <c r="T12" i="1"/>
  <c r="S13" i="1"/>
  <c r="T13" i="1"/>
  <c r="S14" i="1"/>
  <c r="T14" i="1"/>
  <c r="T17" i="1"/>
  <c r="S18" i="1"/>
  <c r="T18" i="1"/>
  <c r="S19" i="1"/>
  <c r="T19" i="1"/>
  <c r="S20" i="1"/>
  <c r="T20" i="1"/>
  <c r="P10" i="1"/>
  <c r="T10" i="1"/>
  <c r="P8" i="1"/>
  <c r="P9" i="1"/>
  <c r="T8" i="1"/>
  <c r="S9" i="1"/>
  <c r="T9" i="1"/>
  <c r="P7" i="1"/>
  <c r="T16" i="1" l="1"/>
  <c r="T21" i="1"/>
  <c r="T15" i="1"/>
  <c r="S7" i="1"/>
  <c r="R24" i="1" s="1"/>
  <c r="Q24" i="1"/>
</calcChain>
</file>

<file path=xl/sharedStrings.xml><?xml version="1.0" encoding="utf-8"?>
<sst xmlns="http://schemas.openxmlformats.org/spreadsheetml/2006/main" count="87" uniqueCount="65">
  <si>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</si>
  <si>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</si>
  <si>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</si>
  <si>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</si>
  <si>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</si>
  <si>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</si>
  <si>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</si>
  <si>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</si>
  <si>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</si>
  <si>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</si>
  <si>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</si>
  <si>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</si>
  <si>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</si>
  <si>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</si>
  <si>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</si>
  <si>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</si>
  <si>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</si>
  <si>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</si>
  <si>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</si>
  <si>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</si>
  <si>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</si>
  <si>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</si>
  <si>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</si>
  <si>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</si>
  <si>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</si>
  <si>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</si>
  <si>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</si>
  <si>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</si>
  <si>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</si>
  <si>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</si>
  <si>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</si>
  <si>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</si>
  <si>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</si>
  <si>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054 - 2023 </t>
  </si>
  <si>
    <t>Dokovací stanice</t>
  </si>
  <si>
    <t>Flash Disk</t>
  </si>
  <si>
    <t>Nabíječka do sítě univerzální</t>
  </si>
  <si>
    <t>Datový kabel USB-C na USB-A</t>
  </si>
  <si>
    <t xml:space="preserve">Datový kabel USB-C </t>
  </si>
  <si>
    <t>RAM Pamět DDR3 4GB</t>
  </si>
  <si>
    <t>RAM Pamět DDR4 8GB</t>
  </si>
  <si>
    <t>Klávesnice - podsvícená</t>
  </si>
  <si>
    <t>Síťový kabel propojovací</t>
  </si>
  <si>
    <t>Router</t>
  </si>
  <si>
    <t>Ing. Tomáš Řeřicha, Ph.D.,
Tel.: 737 488 958,
37763 4534</t>
  </si>
  <si>
    <t>Univerzitní 26, 
301 00 Plzeň,
Fakulta elektrotechnická - Katedra materiálů a technologií,
místnost EK 415</t>
  </si>
  <si>
    <t>Připojení pomocí USB-A, standard konektoru USB 3.0, další konektivita: min. 1x USB-B 1, 4x  USB-A, 1x RJ-45 Full-duplex, 1x HDMI 1.4, 1x DVI-I Dual Link, podpora více monitorů.</t>
  </si>
  <si>
    <t>Flash disk USB 3.0, USB-A, kapacita min. 128 GB, materiál kov.</t>
  </si>
  <si>
    <t>Nabíječka do sítě univerzální, min. 2x USB-C max. 100 W, min. 2x USB-A 15 W, podpora rychlonabíjení, ochrana proti zkratu, přepětí, přetížení a přehřátí, podpora Smart IC - automatická detekce připojeného zařízení a optimální distribuce výkonu, barva černá.</t>
  </si>
  <si>
    <t>Nabíječka do sítě univerzální, 1x USB-C min. 20 W, podpora rychlonabíjení, ochrana proti zkratu, přepětí, přetížení a přehřátí, podpora Smart IC - automatická detekce připojeného zařízení a optimální distribuce výkonu, barva černá.</t>
  </si>
  <si>
    <t>Datový kabel, délka 0,5 m, podpora Sync &amp; Charge až 3A, pozlacené konektory, první konektor USB-C, druhý konektor ASB-A, barva černá.</t>
  </si>
  <si>
    <t>Datový kabel USB, podpora Sync &amp; Charge až 5A a Power Delivery 100W, pozlacené konektory, na obou koncích USB-C konektory, barva černá.</t>
  </si>
  <si>
    <t>Paměť RAM, DDR3, kapacita min. 4GB, provedení DIMM, frekvence paměti: 1333MHz, dual Data Rate, napětí 1,5 V, provedení 1x 4 GB.</t>
  </si>
  <si>
    <t>Paměť RAM, DDR4, kapacita min. 8GB, provedení DIMM, frekvence paměti: 2666MHz, dual Data Rate, napětí 1,2 V, provedení 1x 8 GB.</t>
  </si>
  <si>
    <t>Klávesnice , membránová, drátová, podsvícená, klasické (vysokoprofilové) klávesy, česká lokalizace kláves, USB konektivita, voděodolná, černá.</t>
  </si>
  <si>
    <t>Síťový kabel propojovací CAT5E UTP, délka 20 m, koncovky RJ45, materiál opletu PVC, rovné zakončení, barva bílá nebo šedá.</t>
  </si>
  <si>
    <t>Síťový kabel propojovací CAT5E UTP, délka 10 m, koncovky RJ45, materiál opletu PVC, rovné zakončení, barva bílá nebo šedá.</t>
  </si>
  <si>
    <t>Síťový kabel propojovací CAT5E UTP, délka 2 m, koncovky RJ45, materiál opletu PVC, rovné zakončení, barva bílá nebo šedá.</t>
  </si>
  <si>
    <t>Síťový kabel propojovací CAT5E UTP, délka 1 m, koncovky RJ45, materiál opletu PVC, rovné zakončení, barva bílá nebo šedá.</t>
  </si>
  <si>
    <t>Notebook max. 13,3"</t>
  </si>
  <si>
    <t>Notebook musí mít úhlopříčku maximálně 13,3", rozměry maximálně 300 x 17 x 210 mm, hmotnost maximálně 1,5 kg. 
Notebook musí být osazený min. 512 GB SSD (nebo větším). 
Alespoň 16 GB RAM. 
Výkon procesoru v Passmark CPU více než 15 000 bodů (platné ke dni 19.5.2023), minimálně 6 jader. 
Notebook musí být osazený webkamerou, alespoň 2 USB vstupy a grafickým výstupem HDMI. 
Výdrž baterie alespoň 8 hodin. 
Originální operační systém Win 11 - OS Windows požadujeme z důvodu kompatibility s interními aplikacemi ZČU (Stag, Magion,...).
Barva notebooku nesmí být bílá.</t>
  </si>
  <si>
    <t>Pokud financováno z projektových prostředků, pak ŘEŠITEL uvede: NÁZEV A ČÍSLO DOTAČNÍHO PROJEKTU</t>
  </si>
  <si>
    <t>Filip Bušek, 
Tel.: 37763 5219,
735 715 934</t>
  </si>
  <si>
    <t>Univerzitní 22, 
301 00 Plzeň, 
Ústav jazykové přípravy - Správa UJP,
místnost UU 306</t>
  </si>
  <si>
    <t>Router, rozhraní RJ-45, min. 256 MB RAM, konektivita min. 5x LAN, alespoň 1x SFP port, napájení přes adaptér i PoE-in.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</si>
</sst>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3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23" fillId="4" borderId="14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topLeftCell="A19" zoomScaleNormal="100" workbookViewId="0">
      <selection activeCell="B24" sqref="B24:H2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1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6.5703125" hidden="1" customWidth="1"/>
    <col min="12" max="12" width="25.5703125" customWidth="1"/>
    <col min="13" max="13" width="29.5703125" customWidth="1"/>
    <col min="14" max="14" width="28.5703125" style="4" customWidth="1"/>
    <col min="15" max="15" width="25.7109375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94" t="s">
        <v>33</v>
      </c>
      <c r="C1" s="95"/>
      <c r="D1" s="95"/>
      <c r="E1"/>
      <c r="G1" s="41"/>
      <c r="V1"/>
    </row>
    <row r="2" spans="1:22" ht="24.75" customHeight="1" x14ac:dyDescent="0.25">
      <c r="C2"/>
      <c r="D2" s="9"/>
      <c r="E2" s="10"/>
      <c r="G2" s="98"/>
      <c r="H2" s="99"/>
      <c r="I2" s="99"/>
      <c r="J2" s="99"/>
      <c r="K2" s="99"/>
      <c r="L2" s="99"/>
      <c r="M2" s="99"/>
      <c r="N2" s="9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6"/>
      <c r="E3" s="86"/>
      <c r="F3" s="86"/>
      <c r="G3" s="99"/>
      <c r="H3" s="99"/>
      <c r="I3" s="99"/>
      <c r="J3" s="99"/>
      <c r="K3" s="99"/>
      <c r="L3" s="99"/>
      <c r="M3" s="99"/>
      <c r="N3" s="9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6"/>
      <c r="E4" s="86"/>
      <c r="F4" s="86"/>
      <c r="G4" s="86"/>
      <c r="H4" s="8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6" t="s">
        <v>2</v>
      </c>
      <c r="H5" s="9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61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85" t="s">
        <v>7</v>
      </c>
      <c r="T6" s="85" t="s">
        <v>8</v>
      </c>
      <c r="U6" s="34" t="s">
        <v>22</v>
      </c>
      <c r="V6" s="34" t="s">
        <v>23</v>
      </c>
    </row>
    <row r="7" spans="1:22" ht="54.75" customHeight="1" thickTop="1" thickBot="1" x14ac:dyDescent="0.3">
      <c r="A7" s="20"/>
      <c r="B7" s="42">
        <v>1</v>
      </c>
      <c r="C7" s="43" t="s">
        <v>34</v>
      </c>
      <c r="D7" s="44">
        <v>1</v>
      </c>
      <c r="E7" s="45" t="s">
        <v>30</v>
      </c>
      <c r="F7" s="80" t="s">
        <v>46</v>
      </c>
      <c r="G7" s="130"/>
      <c r="H7" s="88" t="s">
        <v>32</v>
      </c>
      <c r="I7" s="100" t="s">
        <v>31</v>
      </c>
      <c r="J7" s="103" t="s">
        <v>32</v>
      </c>
      <c r="K7" s="106"/>
      <c r="L7" s="91"/>
      <c r="M7" s="109" t="s">
        <v>44</v>
      </c>
      <c r="N7" s="109" t="s">
        <v>45</v>
      </c>
      <c r="O7" s="121">
        <v>21</v>
      </c>
      <c r="P7" s="46">
        <f>D7*Q7</f>
        <v>2300</v>
      </c>
      <c r="Q7" s="47">
        <v>2300</v>
      </c>
      <c r="R7" s="131"/>
      <c r="S7" s="48">
        <f>D7*R7</f>
        <v>0</v>
      </c>
      <c r="T7" s="49" t="str">
        <f>IF(ISNUMBER(R7), IF(R7&gt;Q7,"NEVYHOVUJE","VYHOVUJE")," ")</f>
        <v xml:space="preserve"> </v>
      </c>
      <c r="U7" s="127"/>
      <c r="V7" s="124" t="s">
        <v>12</v>
      </c>
    </row>
    <row r="8" spans="1:22" ht="27" customHeight="1" thickTop="1" thickBot="1" x14ac:dyDescent="0.3">
      <c r="A8" s="20"/>
      <c r="B8" s="62">
        <v>2</v>
      </c>
      <c r="C8" s="63" t="s">
        <v>35</v>
      </c>
      <c r="D8" s="64">
        <v>5</v>
      </c>
      <c r="E8" s="65" t="s">
        <v>30</v>
      </c>
      <c r="F8" s="81" t="s">
        <v>47</v>
      </c>
      <c r="G8" s="130"/>
      <c r="H8" s="89"/>
      <c r="I8" s="101"/>
      <c r="J8" s="104"/>
      <c r="K8" s="107"/>
      <c r="L8" s="92"/>
      <c r="M8" s="110"/>
      <c r="N8" s="110"/>
      <c r="O8" s="122"/>
      <c r="P8" s="66">
        <f>D8*Q8</f>
        <v>2750</v>
      </c>
      <c r="Q8" s="67">
        <v>550</v>
      </c>
      <c r="R8" s="131"/>
      <c r="S8" s="68">
        <f>D8*R8</f>
        <v>0</v>
      </c>
      <c r="T8" s="69" t="str">
        <f t="shared" ref="T8:T9" si="0">IF(ISNUMBER(R8), IF(R8&gt;Q8,"NEVYHOVUJE","VYHOVUJE")," ")</f>
        <v xml:space="preserve"> </v>
      </c>
      <c r="U8" s="128"/>
      <c r="V8" s="125"/>
    </row>
    <row r="9" spans="1:22" ht="48" customHeight="1" thickTop="1" thickBot="1" x14ac:dyDescent="0.3">
      <c r="A9" s="20"/>
      <c r="B9" s="62">
        <v>3</v>
      </c>
      <c r="C9" s="63" t="s">
        <v>36</v>
      </c>
      <c r="D9" s="64">
        <v>4</v>
      </c>
      <c r="E9" s="65" t="s">
        <v>30</v>
      </c>
      <c r="F9" s="81" t="s">
        <v>48</v>
      </c>
      <c r="G9" s="130"/>
      <c r="H9" s="89"/>
      <c r="I9" s="101"/>
      <c r="J9" s="104"/>
      <c r="K9" s="107"/>
      <c r="L9" s="92"/>
      <c r="M9" s="110"/>
      <c r="N9" s="110"/>
      <c r="O9" s="122"/>
      <c r="P9" s="66">
        <f>D9*Q9</f>
        <v>4400</v>
      </c>
      <c r="Q9" s="67">
        <v>1100</v>
      </c>
      <c r="R9" s="131"/>
      <c r="S9" s="68">
        <f>D9*R9</f>
        <v>0</v>
      </c>
      <c r="T9" s="69" t="str">
        <f t="shared" si="0"/>
        <v xml:space="preserve"> </v>
      </c>
      <c r="U9" s="128"/>
      <c r="V9" s="125"/>
    </row>
    <row r="10" spans="1:22" ht="42" customHeight="1" thickTop="1" thickBot="1" x14ac:dyDescent="0.3">
      <c r="A10" s="20"/>
      <c r="B10" s="62">
        <v>4</v>
      </c>
      <c r="C10" s="63" t="s">
        <v>36</v>
      </c>
      <c r="D10" s="64">
        <v>4</v>
      </c>
      <c r="E10" s="65" t="s">
        <v>30</v>
      </c>
      <c r="F10" s="81" t="s">
        <v>49</v>
      </c>
      <c r="G10" s="130"/>
      <c r="H10" s="89"/>
      <c r="I10" s="101"/>
      <c r="J10" s="104"/>
      <c r="K10" s="107"/>
      <c r="L10" s="92"/>
      <c r="M10" s="110"/>
      <c r="N10" s="110"/>
      <c r="O10" s="122"/>
      <c r="P10" s="66">
        <f>D10*Q10</f>
        <v>1400</v>
      </c>
      <c r="Q10" s="67">
        <v>350</v>
      </c>
      <c r="R10" s="131"/>
      <c r="S10" s="68">
        <f>D10*R10</f>
        <v>0</v>
      </c>
      <c r="T10" s="69" t="str">
        <f t="shared" ref="T10" si="1">IF(ISNUMBER(R10), IF(R10&gt;Q10,"NEVYHOVUJE","VYHOVUJE")," ")</f>
        <v xml:space="preserve"> </v>
      </c>
      <c r="U10" s="128"/>
      <c r="V10" s="125"/>
    </row>
    <row r="11" spans="1:22" ht="39" customHeight="1" thickTop="1" thickBot="1" x14ac:dyDescent="0.3">
      <c r="A11" s="20"/>
      <c r="B11" s="62">
        <v>5</v>
      </c>
      <c r="C11" s="63" t="s">
        <v>37</v>
      </c>
      <c r="D11" s="64">
        <v>4</v>
      </c>
      <c r="E11" s="65" t="s">
        <v>30</v>
      </c>
      <c r="F11" s="81" t="s">
        <v>50</v>
      </c>
      <c r="G11" s="130"/>
      <c r="H11" s="89"/>
      <c r="I11" s="101"/>
      <c r="J11" s="104"/>
      <c r="K11" s="107"/>
      <c r="L11" s="92"/>
      <c r="M11" s="110"/>
      <c r="N11" s="110"/>
      <c r="O11" s="122"/>
      <c r="P11" s="66">
        <f>D11*Q11</f>
        <v>720</v>
      </c>
      <c r="Q11" s="67">
        <v>180</v>
      </c>
      <c r="R11" s="131"/>
      <c r="S11" s="68">
        <f>D11*R11</f>
        <v>0</v>
      </c>
      <c r="T11" s="69" t="str">
        <f t="shared" ref="T11:T21" si="2">IF(ISNUMBER(R11), IF(R11&gt;Q11,"NEVYHOVUJE","VYHOVUJE")," ")</f>
        <v xml:space="preserve"> </v>
      </c>
      <c r="U11" s="128"/>
      <c r="V11" s="125"/>
    </row>
    <row r="12" spans="1:22" ht="39" customHeight="1" thickTop="1" thickBot="1" x14ac:dyDescent="0.3">
      <c r="A12" s="20"/>
      <c r="B12" s="62">
        <v>6</v>
      </c>
      <c r="C12" s="63" t="s">
        <v>38</v>
      </c>
      <c r="D12" s="64">
        <v>4</v>
      </c>
      <c r="E12" s="65" t="s">
        <v>30</v>
      </c>
      <c r="F12" s="81" t="s">
        <v>51</v>
      </c>
      <c r="G12" s="130"/>
      <c r="H12" s="89"/>
      <c r="I12" s="101"/>
      <c r="J12" s="104"/>
      <c r="K12" s="107"/>
      <c r="L12" s="92"/>
      <c r="M12" s="110"/>
      <c r="N12" s="110"/>
      <c r="O12" s="122"/>
      <c r="P12" s="66">
        <f>D12*Q12</f>
        <v>1040</v>
      </c>
      <c r="Q12" s="67">
        <v>260</v>
      </c>
      <c r="R12" s="131"/>
      <c r="S12" s="68">
        <f>D12*R12</f>
        <v>0</v>
      </c>
      <c r="T12" s="69" t="str">
        <f t="shared" si="2"/>
        <v xml:space="preserve"> </v>
      </c>
      <c r="U12" s="128"/>
      <c r="V12" s="125"/>
    </row>
    <row r="13" spans="1:22" ht="32.25" customHeight="1" thickTop="1" thickBot="1" x14ac:dyDescent="0.3">
      <c r="A13" s="20"/>
      <c r="B13" s="62">
        <v>7</v>
      </c>
      <c r="C13" s="63" t="s">
        <v>39</v>
      </c>
      <c r="D13" s="64">
        <v>4</v>
      </c>
      <c r="E13" s="65" t="s">
        <v>30</v>
      </c>
      <c r="F13" s="81" t="s">
        <v>52</v>
      </c>
      <c r="G13" s="130"/>
      <c r="H13" s="89"/>
      <c r="I13" s="101"/>
      <c r="J13" s="104"/>
      <c r="K13" s="107"/>
      <c r="L13" s="92"/>
      <c r="M13" s="110"/>
      <c r="N13" s="110"/>
      <c r="O13" s="122"/>
      <c r="P13" s="66">
        <f>D13*Q13</f>
        <v>1200</v>
      </c>
      <c r="Q13" s="67">
        <v>300</v>
      </c>
      <c r="R13" s="131"/>
      <c r="S13" s="68">
        <f>D13*R13</f>
        <v>0</v>
      </c>
      <c r="T13" s="69" t="str">
        <f t="shared" si="2"/>
        <v xml:space="preserve"> </v>
      </c>
      <c r="U13" s="128"/>
      <c r="V13" s="125"/>
    </row>
    <row r="14" spans="1:22" ht="32.25" customHeight="1" thickTop="1" thickBot="1" x14ac:dyDescent="0.3">
      <c r="A14" s="20"/>
      <c r="B14" s="62">
        <v>8</v>
      </c>
      <c r="C14" s="63" t="s">
        <v>40</v>
      </c>
      <c r="D14" s="64">
        <v>1</v>
      </c>
      <c r="E14" s="65" t="s">
        <v>30</v>
      </c>
      <c r="F14" s="81" t="s">
        <v>53</v>
      </c>
      <c r="G14" s="130"/>
      <c r="H14" s="89"/>
      <c r="I14" s="101"/>
      <c r="J14" s="104"/>
      <c r="K14" s="107"/>
      <c r="L14" s="92"/>
      <c r="M14" s="110"/>
      <c r="N14" s="110"/>
      <c r="O14" s="122"/>
      <c r="P14" s="66">
        <f>D14*Q14</f>
        <v>500</v>
      </c>
      <c r="Q14" s="67">
        <v>500</v>
      </c>
      <c r="R14" s="131"/>
      <c r="S14" s="68">
        <f>D14*R14</f>
        <v>0</v>
      </c>
      <c r="T14" s="69" t="str">
        <f t="shared" si="2"/>
        <v xml:space="preserve"> </v>
      </c>
      <c r="U14" s="128"/>
      <c r="V14" s="125"/>
    </row>
    <row r="15" spans="1:22" ht="41.25" customHeight="1" thickTop="1" thickBot="1" x14ac:dyDescent="0.3">
      <c r="A15" s="20"/>
      <c r="B15" s="62">
        <v>9</v>
      </c>
      <c r="C15" s="63" t="s">
        <v>41</v>
      </c>
      <c r="D15" s="64">
        <v>1</v>
      </c>
      <c r="E15" s="65" t="s">
        <v>30</v>
      </c>
      <c r="F15" s="81" t="s">
        <v>54</v>
      </c>
      <c r="G15" s="130"/>
      <c r="H15" s="89"/>
      <c r="I15" s="101"/>
      <c r="J15" s="104"/>
      <c r="K15" s="107"/>
      <c r="L15" s="92"/>
      <c r="M15" s="110"/>
      <c r="N15" s="110"/>
      <c r="O15" s="122"/>
      <c r="P15" s="66">
        <f>D15*Q15</f>
        <v>1300</v>
      </c>
      <c r="Q15" s="67">
        <v>1300</v>
      </c>
      <c r="R15" s="131"/>
      <c r="S15" s="68">
        <f>D15*R15</f>
        <v>0</v>
      </c>
      <c r="T15" s="69" t="str">
        <f t="shared" si="2"/>
        <v xml:space="preserve"> </v>
      </c>
      <c r="U15" s="128"/>
      <c r="V15" s="125"/>
    </row>
    <row r="16" spans="1:22" ht="32.25" customHeight="1" thickTop="1" thickBot="1" x14ac:dyDescent="0.3">
      <c r="A16" s="20"/>
      <c r="B16" s="62">
        <v>10</v>
      </c>
      <c r="C16" s="63" t="s">
        <v>42</v>
      </c>
      <c r="D16" s="64">
        <v>4</v>
      </c>
      <c r="E16" s="65" t="s">
        <v>30</v>
      </c>
      <c r="F16" s="81" t="s">
        <v>55</v>
      </c>
      <c r="G16" s="130"/>
      <c r="H16" s="89"/>
      <c r="I16" s="101"/>
      <c r="J16" s="104"/>
      <c r="K16" s="107"/>
      <c r="L16" s="92"/>
      <c r="M16" s="110"/>
      <c r="N16" s="110"/>
      <c r="O16" s="122"/>
      <c r="P16" s="66">
        <f>D16*Q16</f>
        <v>800</v>
      </c>
      <c r="Q16" s="67">
        <v>200</v>
      </c>
      <c r="R16" s="131"/>
      <c r="S16" s="68">
        <f>D16*R16</f>
        <v>0</v>
      </c>
      <c r="T16" s="69" t="str">
        <f t="shared" si="2"/>
        <v xml:space="preserve"> </v>
      </c>
      <c r="U16" s="128"/>
      <c r="V16" s="125"/>
    </row>
    <row r="17" spans="1:22" ht="32.25" customHeight="1" thickTop="1" thickBot="1" x14ac:dyDescent="0.3">
      <c r="A17" s="20"/>
      <c r="B17" s="62">
        <v>11</v>
      </c>
      <c r="C17" s="63" t="s">
        <v>42</v>
      </c>
      <c r="D17" s="64">
        <v>4</v>
      </c>
      <c r="E17" s="65" t="s">
        <v>30</v>
      </c>
      <c r="F17" s="81" t="s">
        <v>56</v>
      </c>
      <c r="G17" s="130"/>
      <c r="H17" s="89"/>
      <c r="I17" s="101"/>
      <c r="J17" s="104"/>
      <c r="K17" s="107"/>
      <c r="L17" s="92"/>
      <c r="M17" s="110"/>
      <c r="N17" s="110"/>
      <c r="O17" s="122"/>
      <c r="P17" s="66">
        <f>D17*Q17</f>
        <v>520</v>
      </c>
      <c r="Q17" s="67">
        <v>130</v>
      </c>
      <c r="R17" s="131"/>
      <c r="S17" s="68">
        <f>D17*R17</f>
        <v>0</v>
      </c>
      <c r="T17" s="69" t="str">
        <f t="shared" si="2"/>
        <v xml:space="preserve"> </v>
      </c>
      <c r="U17" s="128"/>
      <c r="V17" s="125"/>
    </row>
    <row r="18" spans="1:22" ht="32.25" customHeight="1" thickTop="1" thickBot="1" x14ac:dyDescent="0.3">
      <c r="A18" s="20"/>
      <c r="B18" s="62">
        <v>12</v>
      </c>
      <c r="C18" s="63" t="s">
        <v>42</v>
      </c>
      <c r="D18" s="64">
        <v>5</v>
      </c>
      <c r="E18" s="65" t="s">
        <v>30</v>
      </c>
      <c r="F18" s="81" t="s">
        <v>57</v>
      </c>
      <c r="G18" s="130"/>
      <c r="H18" s="89"/>
      <c r="I18" s="101"/>
      <c r="J18" s="104"/>
      <c r="K18" s="107"/>
      <c r="L18" s="92"/>
      <c r="M18" s="110"/>
      <c r="N18" s="110"/>
      <c r="O18" s="122"/>
      <c r="P18" s="66">
        <f>D18*Q18</f>
        <v>400</v>
      </c>
      <c r="Q18" s="67">
        <v>80</v>
      </c>
      <c r="R18" s="131"/>
      <c r="S18" s="68">
        <f>D18*R18</f>
        <v>0</v>
      </c>
      <c r="T18" s="69" t="str">
        <f t="shared" si="2"/>
        <v xml:space="preserve"> </v>
      </c>
      <c r="U18" s="128"/>
      <c r="V18" s="125"/>
    </row>
    <row r="19" spans="1:22" ht="32.25" customHeight="1" thickTop="1" thickBot="1" x14ac:dyDescent="0.3">
      <c r="A19" s="20"/>
      <c r="B19" s="62">
        <v>13</v>
      </c>
      <c r="C19" s="63" t="s">
        <v>42</v>
      </c>
      <c r="D19" s="64">
        <v>5</v>
      </c>
      <c r="E19" s="65" t="s">
        <v>30</v>
      </c>
      <c r="F19" s="81" t="s">
        <v>58</v>
      </c>
      <c r="G19" s="130"/>
      <c r="H19" s="89"/>
      <c r="I19" s="101"/>
      <c r="J19" s="104"/>
      <c r="K19" s="107"/>
      <c r="L19" s="92"/>
      <c r="M19" s="110"/>
      <c r="N19" s="110"/>
      <c r="O19" s="122"/>
      <c r="P19" s="66">
        <f>D19*Q19</f>
        <v>350</v>
      </c>
      <c r="Q19" s="67">
        <v>70</v>
      </c>
      <c r="R19" s="131"/>
      <c r="S19" s="68">
        <f>D19*R19</f>
        <v>0</v>
      </c>
      <c r="T19" s="69" t="str">
        <f t="shared" si="2"/>
        <v xml:space="preserve"> </v>
      </c>
      <c r="U19" s="128"/>
      <c r="V19" s="125"/>
    </row>
    <row r="20" spans="1:22" ht="32.25" customHeight="1" thickTop="1" thickBot="1" x14ac:dyDescent="0.3">
      <c r="A20" s="20"/>
      <c r="B20" s="50">
        <v>14</v>
      </c>
      <c r="C20" s="51" t="s">
        <v>43</v>
      </c>
      <c r="D20" s="52">
        <v>2</v>
      </c>
      <c r="E20" s="53" t="s">
        <v>30</v>
      </c>
      <c r="F20" s="87" t="s">
        <v>64</v>
      </c>
      <c r="G20" s="130"/>
      <c r="H20" s="90"/>
      <c r="I20" s="102"/>
      <c r="J20" s="105"/>
      <c r="K20" s="108"/>
      <c r="L20" s="93"/>
      <c r="M20" s="111"/>
      <c r="N20" s="111"/>
      <c r="O20" s="123"/>
      <c r="P20" s="54">
        <f>D20*Q20</f>
        <v>2600</v>
      </c>
      <c r="Q20" s="55">
        <v>1300</v>
      </c>
      <c r="R20" s="131"/>
      <c r="S20" s="56">
        <f>D20*R20</f>
        <v>0</v>
      </c>
      <c r="T20" s="57" t="str">
        <f t="shared" si="2"/>
        <v xml:space="preserve"> </v>
      </c>
      <c r="U20" s="129"/>
      <c r="V20" s="126"/>
    </row>
    <row r="21" spans="1:22" ht="204.75" customHeight="1" thickTop="1" thickBot="1" x14ac:dyDescent="0.3">
      <c r="A21" s="20"/>
      <c r="B21" s="70">
        <v>15</v>
      </c>
      <c r="C21" s="71" t="s">
        <v>59</v>
      </c>
      <c r="D21" s="72">
        <v>1</v>
      </c>
      <c r="E21" s="58" t="s">
        <v>30</v>
      </c>
      <c r="F21" s="82" t="s">
        <v>60</v>
      </c>
      <c r="G21" s="130"/>
      <c r="H21" s="130"/>
      <c r="I21" s="83" t="s">
        <v>31</v>
      </c>
      <c r="J21" s="61" t="s">
        <v>32</v>
      </c>
      <c r="K21" s="79"/>
      <c r="L21" s="73"/>
      <c r="M21" s="84" t="s">
        <v>62</v>
      </c>
      <c r="N21" s="84" t="s">
        <v>63</v>
      </c>
      <c r="O21" s="59">
        <v>14</v>
      </c>
      <c r="P21" s="74">
        <f>D21*Q21</f>
        <v>19500</v>
      </c>
      <c r="Q21" s="75">
        <v>19500</v>
      </c>
      <c r="R21" s="131"/>
      <c r="S21" s="76">
        <f>D21*R21</f>
        <v>0</v>
      </c>
      <c r="T21" s="77" t="str">
        <f t="shared" si="2"/>
        <v xml:space="preserve"> </v>
      </c>
      <c r="U21" s="60"/>
      <c r="V21" s="78" t="s">
        <v>11</v>
      </c>
    </row>
    <row r="22" spans="1:22" ht="17.45" customHeight="1" thickTop="1" thickBot="1" x14ac:dyDescent="0.3">
      <c r="C22"/>
      <c r="D22"/>
      <c r="E22"/>
      <c r="F22"/>
      <c r="G22"/>
      <c r="H22"/>
      <c r="I22"/>
      <c r="J22"/>
      <c r="N22"/>
      <c r="O22"/>
      <c r="P22"/>
    </row>
    <row r="23" spans="1:22" ht="51.75" customHeight="1" thickTop="1" thickBot="1" x14ac:dyDescent="0.3">
      <c r="B23" s="119" t="s">
        <v>28</v>
      </c>
      <c r="C23" s="119"/>
      <c r="D23" s="119"/>
      <c r="E23" s="119"/>
      <c r="F23" s="119"/>
      <c r="G23" s="119"/>
      <c r="H23" s="40"/>
      <c r="I23" s="40"/>
      <c r="J23" s="21"/>
      <c r="K23" s="21"/>
      <c r="L23" s="6"/>
      <c r="M23" s="6"/>
      <c r="N23" s="6"/>
      <c r="O23" s="22"/>
      <c r="P23" s="22"/>
      <c r="Q23" s="23" t="s">
        <v>9</v>
      </c>
      <c r="R23" s="116" t="s">
        <v>10</v>
      </c>
      <c r="S23" s="117"/>
      <c r="T23" s="118"/>
      <c r="U23" s="24"/>
      <c r="V23" s="25"/>
    </row>
    <row r="24" spans="1:22" ht="50.45" customHeight="1" thickTop="1" thickBot="1" x14ac:dyDescent="0.3">
      <c r="B24" s="120" t="s">
        <v>26</v>
      </c>
      <c r="C24" s="120"/>
      <c r="D24" s="120"/>
      <c r="E24" s="120"/>
      <c r="F24" s="120"/>
      <c r="G24" s="120"/>
      <c r="H24" s="120"/>
      <c r="I24" s="26"/>
      <c r="L24" s="9"/>
      <c r="M24" s="9"/>
      <c r="N24" s="9"/>
      <c r="O24" s="27"/>
      <c r="P24" s="27"/>
      <c r="Q24" s="28">
        <f>SUM(P7:P21)</f>
        <v>39780</v>
      </c>
      <c r="R24" s="113">
        <f>SUM(S7:S21)</f>
        <v>0</v>
      </c>
      <c r="S24" s="114"/>
      <c r="T24" s="115"/>
    </row>
    <row r="25" spans="1:22" ht="15.75" thickTop="1" x14ac:dyDescent="0.25">
      <c r="B25" s="112" t="s">
        <v>27</v>
      </c>
      <c r="C25" s="112"/>
      <c r="D25" s="112"/>
      <c r="E25" s="112"/>
      <c r="F25" s="112"/>
      <c r="G25" s="112"/>
      <c r="H25" s="8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86"/>
      <c r="H26" s="8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25">
      <c r="B27" s="39"/>
      <c r="C27" s="39"/>
      <c r="D27" s="39"/>
      <c r="E27" s="39"/>
      <c r="F27" s="39"/>
      <c r="G27" s="86"/>
      <c r="H27" s="8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25">
      <c r="B28" s="39"/>
      <c r="C28" s="39"/>
      <c r="D28" s="39"/>
      <c r="E28" s="39"/>
      <c r="F28" s="39"/>
      <c r="G28" s="86"/>
      <c r="H28" s="8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86"/>
      <c r="H29" s="8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H30" s="3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86"/>
      <c r="H31" s="8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86"/>
      <c r="H32" s="8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6"/>
      <c r="H33" s="8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6"/>
      <c r="H34" s="8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6"/>
      <c r="H35" s="8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6"/>
      <c r="H36" s="8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6"/>
      <c r="H37" s="8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6"/>
      <c r="H38" s="8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6"/>
      <c r="H39" s="8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6"/>
      <c r="H40" s="8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6"/>
      <c r="H41" s="8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6"/>
      <c r="H42" s="8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6"/>
      <c r="H43" s="8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6"/>
      <c r="H44" s="8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6"/>
      <c r="H45" s="8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6"/>
      <c r="H46" s="8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6"/>
      <c r="H47" s="8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6"/>
      <c r="H48" s="8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6"/>
      <c r="H49" s="8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6"/>
      <c r="H50" s="8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6"/>
      <c r="H51" s="8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6"/>
      <c r="H52" s="8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6"/>
      <c r="H53" s="8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6"/>
      <c r="H54" s="8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6"/>
      <c r="H55" s="8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6"/>
      <c r="H56" s="8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6"/>
      <c r="H57" s="8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6"/>
      <c r="H58" s="8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6"/>
      <c r="H59" s="8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6"/>
      <c r="H60" s="8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6"/>
      <c r="H61" s="8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6"/>
      <c r="H62" s="8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6"/>
      <c r="H63" s="8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6"/>
      <c r="H64" s="8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6"/>
      <c r="H65" s="8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6"/>
      <c r="H66" s="8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6"/>
      <c r="H67" s="8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6"/>
      <c r="H68" s="8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6"/>
      <c r="H69" s="8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6"/>
      <c r="H70" s="8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6"/>
      <c r="H71" s="8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6"/>
      <c r="H72" s="8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6"/>
      <c r="H73" s="8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6"/>
      <c r="H74" s="8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6"/>
      <c r="H75" s="8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6"/>
      <c r="H76" s="8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6"/>
      <c r="H77" s="8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6"/>
      <c r="H78" s="8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6"/>
      <c r="H79" s="8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6"/>
      <c r="H80" s="8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6"/>
      <c r="H81" s="8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6"/>
      <c r="H82" s="8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6"/>
      <c r="H83" s="8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6"/>
      <c r="H84" s="8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6"/>
      <c r="H85" s="8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6"/>
      <c r="H86" s="8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6"/>
      <c r="H87" s="8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6"/>
      <c r="H88" s="8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6"/>
      <c r="H89" s="8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6"/>
      <c r="H90" s="8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6"/>
      <c r="H91" s="8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6"/>
      <c r="H92" s="8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6"/>
      <c r="H93" s="8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6"/>
      <c r="H94" s="8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6"/>
      <c r="H95" s="8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6"/>
      <c r="H96" s="8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6"/>
      <c r="H97" s="8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6"/>
      <c r="H98" s="8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6"/>
      <c r="H99" s="8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6"/>
      <c r="H100" s="8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6"/>
      <c r="H101" s="8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6"/>
      <c r="H102" s="8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6"/>
      <c r="H103" s="8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6"/>
      <c r="H104" s="86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86"/>
      <c r="H105" s="86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86"/>
      <c r="H106" s="86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86"/>
      <c r="H107" s="86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86"/>
      <c r="H108" s="86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86"/>
      <c r="H109" s="86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86"/>
      <c r="H110" s="86"/>
      <c r="I110" s="11"/>
      <c r="J110" s="11"/>
      <c r="K110" s="11"/>
      <c r="L110" s="11"/>
      <c r="M110" s="11"/>
      <c r="N110" s="5"/>
      <c r="O110" s="5"/>
      <c r="P110" s="5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ht="19.899999999999999" customHeight="1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</sheetData>
  <sheetProtection algorithmName="SHA-512" hashValue="NHnqNUobwyiPhElEWinoQIAVa7HgG1jow9biAT1gSxTzEj2ixAHZuxp4NX3aEJ3SjjMd/NDseo47HrY2SsUJXQ==" saltValue="Pi93wq0AFaiSNmtVhaBAIQ==" spinCount="100000" sheet="1" objects="1" scenarios="1"/>
  <mergeCells count="18">
    <mergeCell ref="O7:O20"/>
    <mergeCell ref="V7:V20"/>
    <mergeCell ref="U7:U20"/>
    <mergeCell ref="B25:G25"/>
    <mergeCell ref="R24:T24"/>
    <mergeCell ref="R23:T23"/>
    <mergeCell ref="B23:G23"/>
    <mergeCell ref="B24:H24"/>
    <mergeCell ref="H7:H20"/>
    <mergeCell ref="L7:L20"/>
    <mergeCell ref="B1:D1"/>
    <mergeCell ref="G5:H5"/>
    <mergeCell ref="G2:N3"/>
    <mergeCell ref="I7:I20"/>
    <mergeCell ref="J7:J20"/>
    <mergeCell ref="K7:K20"/>
    <mergeCell ref="M7:M20"/>
    <mergeCell ref="N7:N20"/>
  </mergeCells>
  <conditionalFormatting sqref="B7:B21 D7:D21">
    <cfRule type="containsBlanks" dxfId="11" priority="100">
      <formula>LEN(TRIM(B7))=0</formula>
    </cfRule>
  </conditionalFormatting>
  <conditionalFormatting sqref="B7:B21">
    <cfRule type="cellIs" dxfId="10" priority="97" operator="greaterThanOrEqual">
      <formula>1</formula>
    </cfRule>
  </conditionalFormatting>
  <conditionalFormatting sqref="G7:H7 R7:R21 G8:G21">
    <cfRule type="notContainsBlanks" dxfId="9" priority="74">
      <formula>LEN(TRIM(G7))&gt;0</formula>
    </cfRule>
    <cfRule type="notContainsBlanks" dxfId="8" priority="75">
      <formula>LEN(TRIM(G7))&gt;0</formula>
    </cfRule>
    <cfRule type="containsBlanks" dxfId="7" priority="77">
      <formula>LEN(TRIM(G7))=0</formula>
    </cfRule>
  </conditionalFormatting>
  <conditionalFormatting sqref="G7:H7 G8:G21">
    <cfRule type="notContainsBlanks" dxfId="6" priority="73">
      <formula>LEN(TRIM(G7))&gt;0</formula>
    </cfRule>
  </conditionalFormatting>
  <conditionalFormatting sqref="T7:T21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H21">
    <cfRule type="notContainsBlanks" dxfId="3" priority="2">
      <formula>LEN(TRIM(H21))&gt;0</formula>
    </cfRule>
    <cfRule type="notContainsBlanks" dxfId="2" priority="3">
      <formula>LEN(TRIM(H21))&gt;0</formula>
    </cfRule>
    <cfRule type="containsBlanks" dxfId="1" priority="4">
      <formula>LEN(TRIM(H21))=0</formula>
    </cfRule>
  </conditionalFormatting>
  <conditionalFormatting sqref="H21">
    <cfRule type="notContainsBlanks" dxfId="0" priority="1">
      <formula>LEN(TRIM(H21))&gt;0</formula>
    </cfRule>
  </conditionalFormatting>
  <dataValidations count="2">
    <dataValidation type="list" allowBlank="1" showInputMessage="1" showErrorMessage="1" sqref="J7 J21" xr:uid="{006F2A15-2179-46AE-BE20-DCC6C5F84EE9}">
      <formula1>"ANO,NE"</formula1>
    </dataValidation>
    <dataValidation type="list" showInputMessage="1" showErrorMessage="1" sqref="E7:E2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2023-05-23T04:59:49Z</cp:lastPrinted>
  <dcterms:created xsi:type="dcterms:W3CDTF">2014-03-05T12:43:32Z</dcterms:created>
  <dcterms:modified xsi:type="dcterms:W3CDTF">2023-05-23T06:39:29Z</dcterms:modified>
</cp:coreProperties>
</file>