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52\1 výzva\"/>
    </mc:Choice>
  </mc:AlternateContent>
  <xr:revisionPtr revIDLastSave="0" documentId="13_ncr:1_{E0ED6266-3A16-4F56-9A83-A88348CBA19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0" i="1" l="1"/>
  <c r="P11" i="1"/>
  <c r="S10" i="1"/>
  <c r="T10" i="1"/>
  <c r="S11" i="1"/>
  <c r="T11" i="1"/>
  <c r="P8" i="1"/>
  <c r="P9" i="1"/>
  <c r="S8" i="1"/>
  <c r="T8" i="1"/>
  <c r="S9" i="1"/>
  <c r="T9" i="1"/>
  <c r="S7" i="1"/>
  <c r="T7" i="1"/>
  <c r="P7" i="1"/>
  <c r="R14" i="1" l="1"/>
  <c r="Q14" i="1"/>
</calcChain>
</file>

<file path=xl/sharedStrings.xml><?xml version="1.0" encoding="utf-8"?>
<sst xmlns="http://schemas.openxmlformats.org/spreadsheetml/2006/main" count="69" uniqueCount="57">
  <si>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</si>
  <si>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</si>
  <si>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</si>
  <si>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</si>
  <si>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</si>
  <si>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</si>
  <si>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</si>
  <si>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</si>
  <si>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</si>
  <si>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</si>
  <si>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</si>
  <si>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</si>
  <si>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30213300-8 - Stolní počítač </t>
  </si>
  <si>
    <t>30231310-3 - Ploché monitory</t>
  </si>
  <si>
    <t>30233180-6 - Archivační zařízení flash paměť</t>
  </si>
  <si>
    <t>30236000-2 - Různé počítačové vybavení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</si>
  <si>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</si>
  <si>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</si>
  <si>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</si>
  <si>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</si>
  <si>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</si>
  <si>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</si>
  <si>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</si>
  <si>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</si>
  <si>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</si>
  <si>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</si>
  <si>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</si>
  <si>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</si>
  <si>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</si>
  <si>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</si>
  <si>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</si>
  <si>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</si>
  <si>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</si>
  <si>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</si>
  <si>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</si>
  <si>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 xml:space="preserve">Příloha č. 2 Kupní smlouvy - technická specifikace
Výpočetní technika (III.) 052 - 2023 </t>
  </si>
  <si>
    <t>NE</t>
  </si>
  <si>
    <t>Dušan Pasiar, 
Tel.: 37763 1850,
725 836 281</t>
  </si>
  <si>
    <t>Univerzitní 22, 
301 00 Plzeň, 
Fakulta strojní - Provoz a služby - Ochrana a zabezpečení objektů,
místnost UK 020</t>
  </si>
  <si>
    <t>Záruka na zboží min. 36 měsíců.</t>
  </si>
  <si>
    <t>Monitor LCD 24" 16:10</t>
  </si>
  <si>
    <t>Velikost úhlopříčky 24", rozlišení min. WUXGA (1920x1200), rozhraní DVI nebo displayport, USB hub, jas min. 300 cd/m2, typ panelu IPS.
Displayport kabel musí byt součástí dodávky.
Záruka min. 36 měsíců.</t>
  </si>
  <si>
    <t>Počítač na 24 hod. provoz včetně klávesnice a myši</t>
  </si>
  <si>
    <t>Záruka na zboží min. 48 měsíců, servis NBD on site.</t>
  </si>
  <si>
    <t>Výkon procesoru v Passmark CPU více než 12 500 bodů (platné ke dni 17.2.2022), minimálně 4 jádra.
Operační paměť typu DDR4 minimálně 8 GB.
Grafická karta integrovaná v CPU.
SSD disk o kapacitě minimálně 512 GB.
Minimálně 6x USB portů, z toho minimálně 4x USB 3.0 porty.
Minimálně 4x slot na RAM.
V předním panelu minimálně 2x USB 3.0.
Podpora bootování z USB.
Síťová karta 1 Gb/s Ethernet s podporou PXE.
Grafický výstup DVI nebo Displayport.
CZ klávesnice s integrovanou čtečkou kontaktních čipových karet.
Optická myš 3tl./kolečko.
Originální operační systém Windows 64-bit (Windows 10 nebo vyšší) - OS Windows požadujeme z důvodu kompatibility s interními aplikacemi ZČU (Stag, Magion,...).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Záruka na zboží min. 48 měsíců, servis NBD on site.</t>
  </si>
  <si>
    <t>Flash disk</t>
  </si>
  <si>
    <t>Pokud financováno z projektových prostředků, pak ŘEŠITEL uvede: NÁZEV A ČÍSLO DOTAČNÍHO PROJEKTU</t>
  </si>
  <si>
    <t>Ing. Barbora Katolická, 
Tel.: 37763 7727</t>
  </si>
  <si>
    <t>Univerzitní 18,
301 00 Plzeň,
Univerzitní knihovna - Systémová podpora a vzdělávání,
místnost UB 206</t>
  </si>
  <si>
    <t>Kapacita min. 8 GB.
Rozhraní USB 2.0.
Konektor USB-A.
Materiál: kov.</t>
  </si>
  <si>
    <t>Výkonný notebook min. 16" včetně myši</t>
  </si>
  <si>
    <t xml:space="preserve">Dokovací stanice </t>
  </si>
  <si>
    <t>Záruka na zboží min. 36 měsíců, servis NBD on site.</t>
  </si>
  <si>
    <t>Mgr. Magdalena Edlová, DiS.,
Tel.: 37763 1907</t>
  </si>
  <si>
    <t>Jungmannova 153/1, 
301 00 Plzeň,
Univerzita třetího věku,
místnost JJ 113b</t>
  </si>
  <si>
    <t>Procesor s výkonem minimálně 13 000 bodů podle Passmark CPU Mark na adrese http://www.cpubenchmark.net/high_end_cpus.html .
Paměť min. 16GB DDR5 4800 MHz v jednom slotu.
Grafická karta s výkonem min. 2 500 bodů podle Passmark GPU na adrese https://www.videocardbenchmark.net/high_end_gpus.html.
HD IR Webkamera.
Integrovaný mikrofon.
Baterie s prodlouženou dobou výdrže (vícečlánková) s min. 3 letou záruční dobou.
Česká podsvícená klávesnice včetně numerické části odolná proti polití.
Pevný disk min. 1TB NVME SSD.
Display: antireflexní min. 16" LED s rozlišením min. Full HD (1 920 x 1 080), min. 400 Nits.
Minimálně: Wifi min. 6 ax, Bluetooth.
Minimálně: 2x USB-C s thundebolt,  2x USB 3.1, 1x HDMI konektor.
Integrovaná čtečka identifikačních karet (smart card) a integrovaná čtečka otisku prstů.
Originální operační systém: Windows 10 Pro 64bit - OS Windows požadujeme z důvodu kompatibility s interními aplikacemi ZČU (Stag, Magion,...).
Max. hmotnost notebooku 1,75 kg.
Kovové šasi.
Preferujeme stříbrnou barvu.
Záruka min. 36 měsíců s opravou následující pracovní den u zákazníka.
Součástí je dále bezdrátová optická myš s rozlišením min. 1000DPI, min. 3 tlačítka, tichá, s prodlouženou dobou výdrže baterie min. 1 rok, preferujeme černou barvu myši.</t>
  </si>
  <si>
    <t>Originální dokovací stanice plně kompatibilní s pol.č. 4 notebook. 
Připojení pomocí USB-C.
Další konektory min.: 2x DisplayPort v.1.4, 1x RJ-45, 3x USB 3.2 Gen 1, 3x USB-C, 1x Jack 3.5 mm. 
Součástí je USB-C HDMI adaptér a napájecí adaptér. 
Podpora více monitorů, security lock. 
MAC Address Pass-Through.
Délka připojovacího kabelu min. 70 cm.
Záruka min. 36 měsíců s opravou následující pracovní den u zákazníka.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</si>
</sst>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9" fillId="0" borderId="0"/>
    <xf numFmtId="0" fontId="10" fillId="0" borderId="0"/>
  </cellStyleXfs>
  <cellXfs count="15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top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7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3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49" fontId="26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4" fillId="6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4" fillId="6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left" vertical="center" wrapText="1" indent="1"/>
    </xf>
    <xf numFmtId="0" fontId="4" fillId="6" borderId="13" xfId="0" applyFont="1" applyFill="1" applyBorder="1" applyAlignment="1">
      <alignment horizontal="left" vertical="center" wrapText="1" indent="1"/>
    </xf>
    <xf numFmtId="3" fontId="0" fillId="2" borderId="19" xfId="0" applyNumberFormat="1" applyFill="1" applyBorder="1" applyAlignment="1">
      <alignment horizontal="center" vertical="center" wrapText="1"/>
    </xf>
    <xf numFmtId="0" fontId="14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left" vertical="center" wrapText="1" indent="1"/>
    </xf>
    <xf numFmtId="0" fontId="25" fillId="4" borderId="20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14" fillId="6" borderId="20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9" fillId="3" borderId="20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3" fontId="0" fillId="2" borderId="21" xfId="0" applyNumberFormat="1" applyFill="1" applyBorder="1" applyAlignment="1">
      <alignment horizontal="center" vertical="center" wrapText="1"/>
    </xf>
    <xf numFmtId="0" fontId="14" fillId="3" borderId="22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4" fillId="6" borderId="22" xfId="0" applyFont="1" applyFill="1" applyBorder="1" applyAlignment="1">
      <alignment horizontal="center" vertical="center" wrapText="1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0" fontId="8" fillId="3" borderId="22" xfId="0" applyFont="1" applyFill="1" applyBorder="1" applyAlignment="1">
      <alignment horizontal="center" vertical="center" wrapText="1"/>
    </xf>
    <xf numFmtId="3" fontId="0" fillId="2" borderId="23" xfId="0" applyNumberFormat="1" applyFill="1" applyBorder="1" applyAlignment="1">
      <alignment horizontal="center" vertical="center" wrapText="1"/>
    </xf>
    <xf numFmtId="0" fontId="14" fillId="3" borderId="24" xfId="0" applyFont="1" applyFill="1" applyBorder="1" applyAlignment="1">
      <alignment horizontal="center" vertical="center" wrapText="1"/>
    </xf>
    <xf numFmtId="3" fontId="0" fillId="3" borderId="24" xfId="0" applyNumberForma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25" fillId="4" borderId="24" xfId="0" applyFont="1" applyFill="1" applyBorder="1" applyAlignment="1">
      <alignment horizontal="center" vertical="center" wrapText="1"/>
    </xf>
    <xf numFmtId="0" fontId="14" fillId="6" borderId="24" xfId="0" applyFont="1" applyFill="1" applyBorder="1" applyAlignment="1">
      <alignment horizontal="center" vertical="center" wrapText="1"/>
    </xf>
    <xf numFmtId="164" fontId="0" fillId="0" borderId="24" xfId="0" applyNumberFormat="1" applyBorder="1" applyAlignment="1">
      <alignment horizontal="right" vertical="center" indent="1"/>
    </xf>
    <xf numFmtId="164" fontId="0" fillId="3" borderId="24" xfId="0" applyNumberFormat="1" applyFill="1" applyBorder="1" applyAlignment="1">
      <alignment horizontal="right" vertical="center" indent="1"/>
    </xf>
    <xf numFmtId="165" fontId="0" fillId="0" borderId="24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0" fontId="8" fillId="3" borderId="24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left" vertical="center" wrapText="1" indent="1"/>
    </xf>
    <xf numFmtId="0" fontId="11" fillId="5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6" borderId="24" xfId="0" applyFont="1" applyFill="1" applyBorder="1" applyAlignment="1">
      <alignment horizontal="left" vertical="center" wrapText="1" inden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0" fontId="11" fillId="0" borderId="0" xfId="0" applyFont="1" applyAlignment="1">
      <alignment horizontal="left"/>
    </xf>
    <xf numFmtId="164" fontId="13" fillId="0" borderId="9" xfId="0" applyNumberFormat="1" applyFont="1" applyBorder="1" applyAlignment="1">
      <alignment horizontal="center" vertical="center"/>
    </xf>
    <xf numFmtId="164" fontId="13" fillId="0" borderId="10" xfId="0" applyNumberFormat="1" applyFont="1" applyBorder="1" applyAlignment="1">
      <alignment horizontal="center" vertical="center"/>
    </xf>
    <xf numFmtId="164" fontId="13" fillId="0" borderId="11" xfId="0" applyNumberFormat="1" applyFont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24" fillId="0" borderId="0" xfId="2" applyFont="1" applyAlignment="1">
      <alignment horizontal="left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15" fillId="4" borderId="13" xfId="0" applyFont="1" applyFill="1" applyBorder="1" applyAlignment="1" applyProtection="1">
      <alignment horizontal="left" vertical="center" wrapText="1" indent="1"/>
      <protection locked="0"/>
    </xf>
    <xf numFmtId="0" fontId="15" fillId="4" borderId="17" xfId="0" applyFont="1" applyFill="1" applyBorder="1" applyAlignment="1" applyProtection="1">
      <alignment horizontal="left" vertical="center" wrapText="1" indent="1"/>
      <protection locked="0"/>
    </xf>
    <xf numFmtId="0" fontId="15" fillId="4" borderId="20" xfId="0" applyFont="1" applyFill="1" applyBorder="1" applyAlignment="1" applyProtection="1">
      <alignment horizontal="left" vertical="center" wrapText="1" indent="1"/>
      <protection locked="0"/>
    </xf>
    <xf numFmtId="0" fontId="15" fillId="4" borderId="22" xfId="0" applyFont="1" applyFill="1" applyBorder="1" applyAlignment="1" applyProtection="1">
      <alignment horizontal="left" vertical="center" wrapText="1" indent="1"/>
      <protection locked="0"/>
    </xf>
    <xf numFmtId="0" fontId="15" fillId="4" borderId="24" xfId="0" applyFont="1" applyFill="1" applyBorder="1" applyAlignment="1" applyProtection="1">
      <alignment horizontal="left" vertical="center" wrapText="1" inden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1"/>
  <sheetViews>
    <sheetView tabSelected="1" topLeftCell="A10" zoomScale="73" zoomScaleNormal="73" workbookViewId="0">
      <selection activeCell="H10" sqref="H10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.42578125" style="1" customWidth="1"/>
    <col min="4" max="4" width="12.28515625" style="2" customWidth="1"/>
    <col min="5" max="5" width="10.5703125" style="3" customWidth="1"/>
    <col min="6" max="6" width="123.42578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4.28515625" style="1" bestFit="1" customWidth="1"/>
    <col min="11" max="11" width="27.42578125" hidden="1" customWidth="1"/>
    <col min="12" max="12" width="32.28515625" customWidth="1"/>
    <col min="13" max="13" width="29.5703125" customWidth="1"/>
    <col min="14" max="14" width="32.5703125" style="4" customWidth="1"/>
    <col min="15" max="15" width="25.85546875" style="4" customWidth="1"/>
    <col min="16" max="16" width="20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5703125" hidden="1" customWidth="1"/>
    <col min="22" max="22" width="30.140625" style="5" customWidth="1"/>
  </cols>
  <sheetData>
    <row r="1" spans="1:22" ht="40.9" customHeight="1" x14ac:dyDescent="0.25">
      <c r="B1" s="111" t="s">
        <v>35</v>
      </c>
      <c r="C1" s="112"/>
      <c r="D1" s="112"/>
      <c r="E1"/>
      <c r="G1" s="41"/>
      <c r="V1"/>
    </row>
    <row r="2" spans="1:22" ht="20.25" customHeight="1" x14ac:dyDescent="0.25">
      <c r="C2"/>
      <c r="D2" s="9"/>
      <c r="E2" s="10"/>
      <c r="G2" s="115"/>
      <c r="H2" s="116"/>
      <c r="I2" s="116"/>
      <c r="J2" s="116"/>
      <c r="K2" s="116"/>
      <c r="L2" s="116"/>
      <c r="M2" s="116"/>
      <c r="N2" s="116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105"/>
      <c r="E3" s="105"/>
      <c r="F3" s="105"/>
      <c r="G3" s="116"/>
      <c r="H3" s="116"/>
      <c r="I3" s="116"/>
      <c r="J3" s="116"/>
      <c r="K3" s="116"/>
      <c r="L3" s="116"/>
      <c r="M3" s="116"/>
      <c r="N3" s="116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05"/>
      <c r="E4" s="105"/>
      <c r="F4" s="105"/>
      <c r="G4" s="105"/>
      <c r="H4" s="105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13" t="s">
        <v>2</v>
      </c>
      <c r="H5" s="114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16</v>
      </c>
      <c r="D6" s="32" t="s">
        <v>4</v>
      </c>
      <c r="E6" s="32" t="s">
        <v>17</v>
      </c>
      <c r="F6" s="32" t="s">
        <v>18</v>
      </c>
      <c r="G6" s="37" t="s">
        <v>27</v>
      </c>
      <c r="H6" s="38" t="s">
        <v>28</v>
      </c>
      <c r="I6" s="33" t="s">
        <v>19</v>
      </c>
      <c r="J6" s="32" t="s">
        <v>20</v>
      </c>
      <c r="K6" s="32" t="s">
        <v>46</v>
      </c>
      <c r="L6" s="34" t="s">
        <v>21</v>
      </c>
      <c r="M6" s="35" t="s">
        <v>22</v>
      </c>
      <c r="N6" s="34" t="s">
        <v>23</v>
      </c>
      <c r="O6" s="32" t="s">
        <v>32</v>
      </c>
      <c r="P6" s="34" t="s">
        <v>24</v>
      </c>
      <c r="Q6" s="32" t="s">
        <v>5</v>
      </c>
      <c r="R6" s="36" t="s">
        <v>6</v>
      </c>
      <c r="S6" s="104" t="s">
        <v>7</v>
      </c>
      <c r="T6" s="104" t="s">
        <v>8</v>
      </c>
      <c r="U6" s="34" t="s">
        <v>25</v>
      </c>
      <c r="V6" s="34" t="s">
        <v>26</v>
      </c>
    </row>
    <row r="7" spans="1:22" ht="359.25" customHeight="1" thickTop="1" thickBot="1" x14ac:dyDescent="0.3">
      <c r="A7" s="20"/>
      <c r="B7" s="42">
        <v>1</v>
      </c>
      <c r="C7" s="43" t="s">
        <v>42</v>
      </c>
      <c r="D7" s="44">
        <v>2</v>
      </c>
      <c r="E7" s="45" t="s">
        <v>33</v>
      </c>
      <c r="F7" s="63" t="s">
        <v>44</v>
      </c>
      <c r="G7" s="145"/>
      <c r="H7" s="145"/>
      <c r="I7" s="126" t="s">
        <v>34</v>
      </c>
      <c r="J7" s="128" t="s">
        <v>36</v>
      </c>
      <c r="K7" s="130"/>
      <c r="L7" s="46" t="s">
        <v>43</v>
      </c>
      <c r="M7" s="109" t="s">
        <v>37</v>
      </c>
      <c r="N7" s="109" t="s">
        <v>38</v>
      </c>
      <c r="O7" s="132">
        <v>21</v>
      </c>
      <c r="P7" s="47">
        <f>D7*Q7</f>
        <v>34000</v>
      </c>
      <c r="Q7" s="48">
        <v>17000</v>
      </c>
      <c r="R7" s="150"/>
      <c r="S7" s="49">
        <f>D7*R7</f>
        <v>0</v>
      </c>
      <c r="T7" s="50" t="str">
        <f>IF(ISNUMBER(R7), IF(R7&gt;Q7,"NEVYHOVUJE","VYHOVUJE")," ")</f>
        <v xml:space="preserve"> </v>
      </c>
      <c r="U7" s="107"/>
      <c r="V7" s="51" t="s">
        <v>12</v>
      </c>
    </row>
    <row r="8" spans="1:22" ht="89.25" customHeight="1" thickTop="1" thickBot="1" x14ac:dyDescent="0.3">
      <c r="A8" s="20"/>
      <c r="B8" s="52">
        <v>2</v>
      </c>
      <c r="C8" s="53" t="s">
        <v>40</v>
      </c>
      <c r="D8" s="54">
        <v>2</v>
      </c>
      <c r="E8" s="55" t="s">
        <v>33</v>
      </c>
      <c r="F8" s="62" t="s">
        <v>41</v>
      </c>
      <c r="G8" s="146"/>
      <c r="H8" s="145"/>
      <c r="I8" s="127"/>
      <c r="J8" s="129"/>
      <c r="K8" s="131"/>
      <c r="L8" s="56" t="s">
        <v>39</v>
      </c>
      <c r="M8" s="110"/>
      <c r="N8" s="110"/>
      <c r="O8" s="133"/>
      <c r="P8" s="57">
        <f>D8*Q8</f>
        <v>13000</v>
      </c>
      <c r="Q8" s="58">
        <v>6500</v>
      </c>
      <c r="R8" s="151"/>
      <c r="S8" s="59">
        <f>D8*R8</f>
        <v>0</v>
      </c>
      <c r="T8" s="60" t="str">
        <f t="shared" ref="T8:T9" si="0">IF(ISNUMBER(R8), IF(R8&gt;Q8,"NEVYHOVUJE","VYHOVUJE")," ")</f>
        <v xml:space="preserve"> </v>
      </c>
      <c r="U8" s="108"/>
      <c r="V8" s="61" t="s">
        <v>13</v>
      </c>
    </row>
    <row r="9" spans="1:22" ht="109.5" customHeight="1" thickBot="1" x14ac:dyDescent="0.3">
      <c r="A9" s="20"/>
      <c r="B9" s="64">
        <v>3</v>
      </c>
      <c r="C9" s="65" t="s">
        <v>45</v>
      </c>
      <c r="D9" s="66">
        <v>20</v>
      </c>
      <c r="E9" s="67" t="s">
        <v>33</v>
      </c>
      <c r="F9" s="68" t="s">
        <v>49</v>
      </c>
      <c r="G9" s="147"/>
      <c r="H9" s="69" t="s">
        <v>36</v>
      </c>
      <c r="I9" s="70" t="s">
        <v>34</v>
      </c>
      <c r="J9" s="71" t="s">
        <v>36</v>
      </c>
      <c r="K9" s="72"/>
      <c r="L9" s="73"/>
      <c r="M9" s="74" t="s">
        <v>47</v>
      </c>
      <c r="N9" s="74" t="s">
        <v>48</v>
      </c>
      <c r="O9" s="75">
        <v>14</v>
      </c>
      <c r="P9" s="76">
        <f>D9*Q9</f>
        <v>2140</v>
      </c>
      <c r="Q9" s="77">
        <v>107</v>
      </c>
      <c r="R9" s="152"/>
      <c r="S9" s="78">
        <f>D9*R9</f>
        <v>0</v>
      </c>
      <c r="T9" s="79" t="str">
        <f t="shared" si="0"/>
        <v xml:space="preserve"> </v>
      </c>
      <c r="U9" s="80"/>
      <c r="V9" s="81" t="s">
        <v>14</v>
      </c>
    </row>
    <row r="10" spans="1:22" ht="383.25" customHeight="1" x14ac:dyDescent="0.25">
      <c r="A10" s="20"/>
      <c r="B10" s="82">
        <v>4</v>
      </c>
      <c r="C10" s="83" t="s">
        <v>50</v>
      </c>
      <c r="D10" s="84">
        <v>1</v>
      </c>
      <c r="E10" s="85" t="s">
        <v>33</v>
      </c>
      <c r="F10" s="103" t="s">
        <v>55</v>
      </c>
      <c r="G10" s="148"/>
      <c r="H10" s="148"/>
      <c r="I10" s="134" t="s">
        <v>34</v>
      </c>
      <c r="J10" s="136" t="s">
        <v>36</v>
      </c>
      <c r="K10" s="138"/>
      <c r="L10" s="86" t="s">
        <v>52</v>
      </c>
      <c r="M10" s="134" t="s">
        <v>53</v>
      </c>
      <c r="N10" s="134" t="s">
        <v>54</v>
      </c>
      <c r="O10" s="141">
        <v>21</v>
      </c>
      <c r="P10" s="87">
        <f>D10*Q10</f>
        <v>28500</v>
      </c>
      <c r="Q10" s="88">
        <v>28500</v>
      </c>
      <c r="R10" s="153"/>
      <c r="S10" s="89">
        <f>D10*R10</f>
        <v>0</v>
      </c>
      <c r="T10" s="90" t="str">
        <f t="shared" ref="T10:T11" si="1">IF(ISNUMBER(R10), IF(R10&gt;Q10,"NEVYHOVUJE","VYHOVUJE")," ")</f>
        <v xml:space="preserve"> </v>
      </c>
      <c r="U10" s="143"/>
      <c r="V10" s="91" t="s">
        <v>11</v>
      </c>
    </row>
    <row r="11" spans="1:22" ht="166.5" customHeight="1" thickBot="1" x14ac:dyDescent="0.3">
      <c r="A11" s="20"/>
      <c r="B11" s="92">
        <v>5</v>
      </c>
      <c r="C11" s="93" t="s">
        <v>51</v>
      </c>
      <c r="D11" s="94">
        <v>1</v>
      </c>
      <c r="E11" s="95" t="s">
        <v>33</v>
      </c>
      <c r="F11" s="106" t="s">
        <v>56</v>
      </c>
      <c r="G11" s="149"/>
      <c r="H11" s="96" t="s">
        <v>36</v>
      </c>
      <c r="I11" s="135"/>
      <c r="J11" s="137"/>
      <c r="K11" s="139"/>
      <c r="L11" s="97" t="s">
        <v>52</v>
      </c>
      <c r="M11" s="140"/>
      <c r="N11" s="140"/>
      <c r="O11" s="142"/>
      <c r="P11" s="98">
        <f>D11*Q11</f>
        <v>4500</v>
      </c>
      <c r="Q11" s="99">
        <v>4500</v>
      </c>
      <c r="R11" s="154"/>
      <c r="S11" s="100">
        <f>D11*R11</f>
        <v>0</v>
      </c>
      <c r="T11" s="101" t="str">
        <f t="shared" si="1"/>
        <v xml:space="preserve"> </v>
      </c>
      <c r="U11" s="144"/>
      <c r="V11" s="102" t="s">
        <v>15</v>
      </c>
    </row>
    <row r="12" spans="1:22" ht="17.45" customHeight="1" thickTop="1" thickBot="1" x14ac:dyDescent="0.3">
      <c r="C12"/>
      <c r="D12"/>
      <c r="E12"/>
      <c r="F12"/>
      <c r="G12"/>
      <c r="H12"/>
      <c r="I12"/>
      <c r="J12"/>
      <c r="N12"/>
      <c r="O12"/>
      <c r="P12"/>
    </row>
    <row r="13" spans="1:22" ht="51.75" customHeight="1" thickTop="1" thickBot="1" x14ac:dyDescent="0.3">
      <c r="B13" s="124" t="s">
        <v>31</v>
      </c>
      <c r="C13" s="124"/>
      <c r="D13" s="124"/>
      <c r="E13" s="124"/>
      <c r="F13" s="124"/>
      <c r="G13" s="124"/>
      <c r="H13" s="40"/>
      <c r="I13" s="40"/>
      <c r="J13" s="21"/>
      <c r="K13" s="21"/>
      <c r="L13" s="6"/>
      <c r="M13" s="6"/>
      <c r="N13" s="6"/>
      <c r="O13" s="22"/>
      <c r="P13" s="22"/>
      <c r="Q13" s="23" t="s">
        <v>9</v>
      </c>
      <c r="R13" s="121" t="s">
        <v>10</v>
      </c>
      <c r="S13" s="122"/>
      <c r="T13" s="123"/>
      <c r="U13" s="24"/>
      <c r="V13" s="25"/>
    </row>
    <row r="14" spans="1:22" ht="50.45" customHeight="1" thickTop="1" thickBot="1" x14ac:dyDescent="0.3">
      <c r="B14" s="125" t="s">
        <v>29</v>
      </c>
      <c r="C14" s="125"/>
      <c r="D14" s="125"/>
      <c r="E14" s="125"/>
      <c r="F14" s="125"/>
      <c r="G14" s="125"/>
      <c r="H14" s="125"/>
      <c r="I14" s="26"/>
      <c r="L14" s="9"/>
      <c r="M14" s="9"/>
      <c r="N14" s="9"/>
      <c r="O14" s="27"/>
      <c r="P14" s="27"/>
      <c r="Q14" s="28">
        <f>SUM(P7:P11)</f>
        <v>82140</v>
      </c>
      <c r="R14" s="118">
        <f>SUM(S7:S11)</f>
        <v>0</v>
      </c>
      <c r="S14" s="119"/>
      <c r="T14" s="120"/>
    </row>
    <row r="15" spans="1:22" ht="15.75" thickTop="1" x14ac:dyDescent="0.25">
      <c r="B15" s="117" t="s">
        <v>30</v>
      </c>
      <c r="C15" s="117"/>
      <c r="D15" s="117"/>
      <c r="E15" s="117"/>
      <c r="F15" s="117"/>
      <c r="G15" s="117"/>
      <c r="H15" s="105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x14ac:dyDescent="0.25">
      <c r="B16" s="39"/>
      <c r="C16" s="39"/>
      <c r="D16" s="39"/>
      <c r="E16" s="39"/>
      <c r="F16" s="39"/>
      <c r="G16" s="105"/>
      <c r="H16" s="105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2:19" x14ac:dyDescent="0.25">
      <c r="B17" s="39"/>
      <c r="C17" s="39"/>
      <c r="D17" s="39"/>
      <c r="E17" s="39"/>
      <c r="F17" s="39"/>
      <c r="G17" s="105"/>
      <c r="H17" s="105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2:19" x14ac:dyDescent="0.25">
      <c r="B18" s="39"/>
      <c r="C18" s="39"/>
      <c r="D18" s="39"/>
      <c r="E18" s="39"/>
      <c r="F18" s="39"/>
      <c r="G18" s="105"/>
      <c r="H18" s="105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19" ht="19.899999999999999" customHeight="1" x14ac:dyDescent="0.25">
      <c r="C19" s="21"/>
      <c r="D19" s="29"/>
      <c r="E19" s="21"/>
      <c r="F19" s="21"/>
      <c r="G19" s="105"/>
      <c r="H19" s="105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19" ht="19.899999999999999" customHeight="1" x14ac:dyDescent="0.25">
      <c r="H20" s="30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105"/>
      <c r="H21" s="105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105"/>
      <c r="H22" s="105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105"/>
      <c r="H23" s="105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105"/>
      <c r="H24" s="105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105"/>
      <c r="H25" s="105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105"/>
      <c r="H26" s="105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105"/>
      <c r="H27" s="105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105"/>
      <c r="H28" s="105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105"/>
      <c r="H29" s="105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105"/>
      <c r="H30" s="105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105"/>
      <c r="H31" s="105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105"/>
      <c r="H32" s="105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05"/>
      <c r="H33" s="105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05"/>
      <c r="H34" s="105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05"/>
      <c r="H35" s="105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05"/>
      <c r="H36" s="105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05"/>
      <c r="H37" s="105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05"/>
      <c r="H38" s="105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05"/>
      <c r="H39" s="105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05"/>
      <c r="H40" s="105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05"/>
      <c r="H41" s="105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05"/>
      <c r="H42" s="105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05"/>
      <c r="H43" s="105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05"/>
      <c r="H44" s="105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05"/>
      <c r="H45" s="105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05"/>
      <c r="H46" s="105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05"/>
      <c r="H47" s="105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05"/>
      <c r="H48" s="105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05"/>
      <c r="H49" s="105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05"/>
      <c r="H50" s="105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05"/>
      <c r="H51" s="105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05"/>
      <c r="H52" s="105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05"/>
      <c r="H53" s="105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05"/>
      <c r="H54" s="105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05"/>
      <c r="H55" s="105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05"/>
      <c r="H56" s="105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05"/>
      <c r="H57" s="105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05"/>
      <c r="H58" s="105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05"/>
      <c r="H59" s="105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05"/>
      <c r="H60" s="105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05"/>
      <c r="H61" s="105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05"/>
      <c r="H62" s="105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05"/>
      <c r="H63" s="105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05"/>
      <c r="H64" s="105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05"/>
      <c r="H65" s="105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05"/>
      <c r="H66" s="105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05"/>
      <c r="H67" s="105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05"/>
      <c r="H68" s="105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05"/>
      <c r="H69" s="105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05"/>
      <c r="H70" s="105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05"/>
      <c r="H71" s="105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05"/>
      <c r="H72" s="105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05"/>
      <c r="H73" s="105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05"/>
      <c r="H74" s="105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05"/>
      <c r="H75" s="105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05"/>
      <c r="H76" s="105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05"/>
      <c r="H77" s="105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05"/>
      <c r="H78" s="105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05"/>
      <c r="H79" s="105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05"/>
      <c r="H80" s="105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05"/>
      <c r="H81" s="105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05"/>
      <c r="H82" s="105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05"/>
      <c r="H83" s="105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05"/>
      <c r="H84" s="105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05"/>
      <c r="H85" s="105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05"/>
      <c r="H86" s="105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05"/>
      <c r="H87" s="105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05"/>
      <c r="H88" s="105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05"/>
      <c r="H89" s="105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05"/>
      <c r="H90" s="105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05"/>
      <c r="H91" s="105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05"/>
      <c r="H92" s="105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05"/>
      <c r="H93" s="105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05"/>
      <c r="H94" s="105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05"/>
      <c r="H95" s="105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05"/>
      <c r="H96" s="105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05"/>
      <c r="H97" s="105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05"/>
      <c r="H98" s="105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05"/>
      <c r="H99" s="105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05"/>
      <c r="H100" s="105"/>
      <c r="I100" s="11"/>
      <c r="J100" s="11"/>
      <c r="K100" s="11"/>
      <c r="L100" s="11"/>
      <c r="M100" s="11"/>
      <c r="N100" s="5"/>
      <c r="O100" s="5"/>
      <c r="P100" s="5"/>
    </row>
    <row r="101" spans="3:19" ht="19.899999999999999" customHeight="1" x14ac:dyDescent="0.25">
      <c r="C101"/>
      <c r="E101"/>
      <c r="F101"/>
      <c r="J101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</sheetData>
  <sheetProtection algorithmName="SHA-512" hashValue="ePBd1MEI3UW+3vQ+xHQ5ZIUbIFlmdFJx7LZRlSzN4Mh3vJRFNCUewXa2d3xbBf7HUza/SzWugAHSAJrvl9C46w==" saltValue="8YB8Zx1ONpwPzIzPxdwoMA==" spinCount="100000" sheet="1" objects="1" scenarios="1"/>
  <mergeCells count="22">
    <mergeCell ref="M10:M11"/>
    <mergeCell ref="N10:N11"/>
    <mergeCell ref="O10:O11"/>
    <mergeCell ref="U10:U11"/>
    <mergeCell ref="B1:D1"/>
    <mergeCell ref="G5:H5"/>
    <mergeCell ref="G2:N3"/>
    <mergeCell ref="B15:G15"/>
    <mergeCell ref="R14:T14"/>
    <mergeCell ref="R13:T13"/>
    <mergeCell ref="B13:G13"/>
    <mergeCell ref="B14:H14"/>
    <mergeCell ref="I7:I8"/>
    <mergeCell ref="J7:J8"/>
    <mergeCell ref="K7:K8"/>
    <mergeCell ref="O7:O8"/>
    <mergeCell ref="I10:I11"/>
    <mergeCell ref="J10:J11"/>
    <mergeCell ref="K10:K11"/>
    <mergeCell ref="U7:U8"/>
    <mergeCell ref="M7:M8"/>
    <mergeCell ref="N7:N8"/>
  </mergeCells>
  <conditionalFormatting sqref="B7:B11 D7:D11">
    <cfRule type="containsBlanks" dxfId="7" priority="96">
      <formula>LEN(TRIM(B7))=0</formula>
    </cfRule>
  </conditionalFormatting>
  <conditionalFormatting sqref="B7:B11">
    <cfRule type="cellIs" dxfId="6" priority="93" operator="greaterThanOrEqual">
      <formula>1</formula>
    </cfRule>
  </conditionalFormatting>
  <conditionalFormatting sqref="R7:R11 G7:H11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1">
    <cfRule type="notContainsBlanks" dxfId="2" priority="69">
      <formula>LEN(TRIM(G7))&gt;0</formula>
    </cfRule>
  </conditionalFormatting>
  <conditionalFormatting sqref="T7:T11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 J9:J10" xr:uid="{006F2A15-2179-46AE-BE20-DCC6C5F84EE9}">
      <formula1>"ANO,NE"</formula1>
    </dataValidation>
    <dataValidation type="list" showInputMessage="1" showErrorMessage="1" sqref="E7:E11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2023-05-12T10:24:45Z</cp:lastPrinted>
  <dcterms:created xsi:type="dcterms:W3CDTF">2014-03-05T12:43:32Z</dcterms:created>
  <dcterms:modified xsi:type="dcterms:W3CDTF">2023-05-16T11:55:44Z</dcterms:modified>
</cp:coreProperties>
</file>