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28680" yWindow="65416" windowWidth="29040" windowHeight="15840" activeTab="0"/>
  </bookViews>
  <sheets>
    <sheet name="Tonery" sheetId="1" r:id="rId1"/>
  </sheets>
  <definedNames>
    <definedName name="_xlnm.Print_Area" localSheetId="0">'Tonery'!$B$2:$T$29</definedName>
  </definedNames>
  <calcPr calcId="191029"/>
  <extLst/>
</workbook>
</file>

<file path=xl/sharedStrings.xml><?xml version="1.0" encoding="utf-8"?>
<sst xmlns="http://schemas.openxmlformats.org/spreadsheetml/2006/main" count="119" uniqueCount="80">
  <si>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</si>
  <si>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</si>
  <si>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</si>
  <si>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</si>
  <si>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</si>
  <si>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</si>
  <si>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</si>
  <si>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</si>
  <si>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</si>
  <si>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</si>
  <si>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30125110-5 - Tonery pro laserové tiskárny/faxové přístroje</t>
  </si>
  <si>
    <t>CELKOVÁ MAXIMÁLNÍ CENA za celou VZ 
v Kč BEZ DPH</t>
  </si>
  <si>
    <t>CELKOVÁ NABÍDKOVÁ CENA v Kč bez DPH</t>
  </si>
  <si>
    <t>44613700-7 - Nádoby na odpad</t>
  </si>
  <si>
    <t xml:space="preserve">Požadavek na předložení bezpečnostních listů/certifikátů ekoznačky 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</si>
  <si>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377 631 332.</t>
    </r>
  </si>
  <si>
    <t>Poznámka:
 bezpečnostní list nebo certifikát dle seznamu látek podle nařízení (ES) č. 1907/2006 (nařízení REACH) nebo ekoznačky typu I (podle ISO 14024) 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</si>
  <si>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</si>
  <si>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</si>
  <si>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</si>
  <si>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</si>
  <si>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</si>
  <si>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</si>
  <si>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</si>
  <si>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</si>
  <si>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>Místo dodání</t>
  </si>
  <si>
    <t xml:space="preserve">POZNÁMKA </t>
  </si>
  <si>
    <t>CPV - výběr
TONERY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</si>
  <si>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color theme="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color theme="1"/>
        <rFont val="Calibri"/>
        <family val="2"/>
        <scheme val="minor"/>
      </rPr>
      <t>: NÁZEV A ČÍSLO DOTAČNÍHO PROJEKTU</t>
    </r>
  </si>
  <si>
    <t>Samostatná faktura</t>
  </si>
  <si>
    <t xml:space="preserve">Originální toner do tiskárny Kyocera Taskalfa 4052ci </t>
  </si>
  <si>
    <t>ks</t>
  </si>
  <si>
    <t>Originální toner do tiskárny Kyocera Taskalfa 4052ci</t>
  </si>
  <si>
    <t>Originální toner do tiskárny Xerox B235 MFP</t>
  </si>
  <si>
    <t>Originální toner do tiskárny Canon MF453dw</t>
  </si>
  <si>
    <t>Originální toner do tiskárny Ricoh Aficio MPC 3001</t>
  </si>
  <si>
    <t>Originální toner do tiskárny Ricoh Aficio MPC 2051</t>
  </si>
  <si>
    <t>ANO</t>
  </si>
  <si>
    <t>GA20-09525S
Strukturální vlastnosti tříd grafů charakterizovaných zakázanými podgrafy</t>
  </si>
  <si>
    <t>NE</t>
  </si>
  <si>
    <t>FDU - Ing. Petr Pfauser,
Tel.: 37763 6717</t>
  </si>
  <si>
    <t>Univerzitní 28,
301 00 Plzeň,
Fakulta designu a umění Ladislava Sutnara - Děkanát,
místnost LS 230</t>
  </si>
  <si>
    <t>U3V - Mgr. Magdalena Edlová, DiS.,
Tel.: 37763 1907</t>
  </si>
  <si>
    <t>Jungmannova 1, 
301 00 Plzeň,
Univerzita třetího věku,
místnost JJ 113b</t>
  </si>
  <si>
    <t>Mgr. Jakub Pendl,
E-mail: pendl@kma.zcu.cz
v době nepřítomnosti Lenka Janečková, Tel. 37763 2616</t>
  </si>
  <si>
    <t>Technická 8, 
301 00 Plzeň, 
Fakulta aplikovaných věd - NTIS-VP5,
místnost UC 260 
(v době nepřítomnosti UC 226)</t>
  </si>
  <si>
    <t>KHK - Libuše Květoňová,
Tel.: 37763 6203</t>
  </si>
  <si>
    <t>Klatovská 51,
301 00 Plzeň, 
Fakulta pedagogická - Katedra hudební výchovy a kultury,
místnost KL 204b</t>
  </si>
  <si>
    <t>KGM - Ing. Pavel Hájek, Ph.D.,
Tel.: 37763 9208,
E-mail: gorin@kgm.zcu.cz</t>
  </si>
  <si>
    <t>Technická 8,
301 00 Plzeň, 
Fakulta aplikovaných věd - Katedra geomatiky,
místnost UN 635</t>
  </si>
  <si>
    <t>KHI - Eva Mrázová,
Tel.: 37763 6601</t>
  </si>
  <si>
    <t>Veleslavínova 42, 
301 00 Plzeň,
Fakulta pedagogická - Katedra historie,
1. patro - místnost VC 214</t>
  </si>
  <si>
    <t>Originální odpadní nádoba do tiskárny Kyocera Taskalfa 4052ci, minimální výtěžnost 40 000 stran.</t>
  </si>
  <si>
    <r>
      <t>Originální</t>
    </r>
    <r>
      <rPr>
        <b/>
        <sz val="11"/>
        <color theme="1"/>
        <rFont val="Calibri"/>
        <family val="2"/>
        <scheme val="minor"/>
      </rPr>
      <t xml:space="preserve"> azurový</t>
    </r>
    <r>
      <rPr>
        <sz val="11"/>
        <color theme="1"/>
        <rFont val="Calibri"/>
        <family val="2"/>
        <scheme val="minor"/>
      </rPr>
      <t xml:space="preserve"> toner do tiskárny Kyocera Taskalfa 4052ci, minimální výtěžnost 20 000 stran.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</si>
  <si>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 xml:space="preserve">yellow </t>
    </r>
    <r>
      <rPr>
        <sz val="11"/>
        <color theme="1"/>
        <rFont val="Calibri"/>
        <family val="2"/>
        <scheme val="minor"/>
      </rPr>
      <t>toner do tiskárny Kyocera Taskalfa 4052ci, minimální výtěžnost 20 000 stran.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</si>
  <si>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magenta</t>
    </r>
    <r>
      <rPr>
        <sz val="11"/>
        <color theme="1"/>
        <rFont val="Calibri"/>
        <family val="2"/>
        <scheme val="minor"/>
      </rPr>
      <t xml:space="preserve"> toner do tiskárny Kyocera Taskalfa 4052ci, minimální výtěžnost 20 000 stran.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</si>
  <si>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 xml:space="preserve">black </t>
    </r>
    <r>
      <rPr>
        <sz val="11"/>
        <color theme="1"/>
        <rFont val="Calibri"/>
        <family val="2"/>
        <scheme val="minor"/>
      </rPr>
      <t>toner do tiskárny Xerox B235 MFP, minimální výtěžnost 6 000 stran.</t>
    </r>
  </si>
  <si>
    <r>
      <t>Originální</t>
    </r>
    <r>
      <rPr>
        <b/>
        <sz val="11"/>
        <color theme="1"/>
        <rFont val="Calibri"/>
        <family val="2"/>
        <scheme val="minor"/>
      </rPr>
      <t xml:space="preserve"> black </t>
    </r>
    <r>
      <rPr>
        <sz val="11"/>
        <color theme="1"/>
        <rFont val="Calibri"/>
        <family val="2"/>
        <scheme val="minor"/>
      </rPr>
      <t>toner do tiskárny  Canon MF453dw, minimální výtěžnost 10 000 stran.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</si>
  <si>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cyan</t>
    </r>
    <r>
      <rPr>
        <sz val="11"/>
        <color theme="1"/>
        <rFont val="Calibri"/>
        <family val="2"/>
        <scheme val="minor"/>
      </rPr>
      <t xml:space="preserve"> toner do tiskárny Ricoh Aficio MPC 3001 minimální výtěžnost 15 000 stran / 370 g.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</si>
  <si>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magenta</t>
    </r>
    <r>
      <rPr>
        <sz val="11"/>
        <color theme="1"/>
        <rFont val="Calibri"/>
        <family val="2"/>
        <scheme val="minor"/>
      </rPr>
      <t xml:space="preserve"> toner do tiskárny Ricoh Aficio MPC 3001, minimální výtěžnost 15 000 stran / 370 g.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</si>
  <si>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toner do tiskárny Ricoh Aficio MPC 3001, minimální výtěžnost 15 000 stran / 370 g.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</si>
  <si>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toner do tiskárny Ricoh Aficio MPC 3001, minimální výtěžnost 15 000 stran / 460 g.</t>
    </r>
  </si>
  <si>
    <r>
      <t>Originální</t>
    </r>
    <r>
      <rPr>
        <b/>
        <sz val="11"/>
        <color theme="1"/>
        <rFont val="Calibri"/>
        <family val="2"/>
        <scheme val="minor"/>
      </rPr>
      <t xml:space="preserve"> cyan</t>
    </r>
    <r>
      <rPr>
        <sz val="11"/>
        <color theme="1"/>
        <rFont val="Calibri"/>
        <family val="2"/>
        <scheme val="minor"/>
      </rPr>
      <t xml:space="preserve"> toner do tiskárny Ricoh Aficio MPC 2051 minimální výtěžnost 9 500 stran / 210 g.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</si>
  <si>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magenta</t>
    </r>
    <r>
      <rPr>
        <sz val="11"/>
        <color theme="1"/>
        <rFont val="Calibri"/>
        <family val="2"/>
        <scheme val="minor"/>
      </rPr>
      <t xml:space="preserve"> toner do tiskárny Ricoh Aficio MPC 2051, minimální výtěžnost  9 500 stran / 210 g.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</si>
  <si>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yellow</t>
    </r>
    <r>
      <rPr>
        <sz val="11"/>
        <color theme="1"/>
        <rFont val="Calibri"/>
        <family val="2"/>
        <scheme val="minor"/>
      </rPr>
      <t xml:space="preserve"> toner do tiskárny Ricoh Aficio MPC 2051, minimální výtěžnost  9 500 stran / 210 g.</t>
    </r>
  </si>
  <si>
    <r>
      <t xml:space="preserve">Originální </t>
    </r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toner do tiskárny Ricoh Aficio MPC 2051, minimální výtěžnost 10 000 stran / 209 g.</t>
    </r>
  </si>
  <si>
    <r>
      <t xml:space="preserve">Toner do Triumph Adler 4006ci - </t>
    </r>
    <r>
      <rPr>
        <b/>
        <sz val="11"/>
        <color theme="1"/>
        <rFont val="Calibri"/>
        <family val="2"/>
        <scheme val="minor"/>
      </rPr>
      <t>černý</t>
    </r>
  </si>
  <si>
    <t xml:space="preserve">Originální toner. Výtěžnost 30 000 stran. </t>
  </si>
  <si>
    <r>
      <t xml:space="preserve">Toner do Triumph Adler 4006ci - </t>
    </r>
    <r>
      <rPr>
        <b/>
        <sz val="11"/>
        <color theme="1"/>
        <rFont val="Calibri"/>
        <family val="2"/>
        <scheme val="minor"/>
      </rPr>
      <t>purpurový</t>
    </r>
    <r>
      <rPr>
        <sz val="11"/>
        <color theme="1"/>
        <rFont val="Calibri"/>
        <family val="2"/>
        <scheme val="minor"/>
      </rPr>
      <t xml:space="preserve"> (magenta)</t>
    </r>
  </si>
  <si>
    <t>Originální toner. Výtěžnost 20 000 stran. Pro tiskárny Triumph Adler 4006ci, kompatibilní také s Utax 4006ci.</t>
  </si>
  <si>
    <r>
      <t xml:space="preserve">
Toner do tiskárny BROTHER laser DCP-L2532DW -</t>
    </r>
    <r>
      <rPr>
        <b/>
        <sz val="11"/>
        <color theme="1"/>
        <rFont val="Calibri"/>
        <family val="2"/>
        <scheme val="minor"/>
      </rPr>
      <t xml:space="preserve"> černý</t>
    </r>
  </si>
  <si>
    <t>Originální toner. Výtěžnost až 3 000 stran.</t>
  </si>
  <si>
    <t xml:space="preserve">Odpadní nádobka na toner pro tiskárnu Triumph Adler 3505ci </t>
  </si>
  <si>
    <t xml:space="preserve">Odpadní nádobka na toner s výtěžností min. 25 000 stran. </t>
  </si>
  <si>
    <r>
      <t>Toner do tiskárny OKI MB 562 -</t>
    </r>
    <r>
      <rPr>
        <b/>
        <sz val="11"/>
        <color theme="1"/>
        <rFont val="Calibri"/>
        <family val="2"/>
        <scheme val="minor"/>
      </rPr>
      <t xml:space="preserve"> černý</t>
    </r>
  </si>
  <si>
    <t>Originální toner. Výtěžnost 7 000 stran.</t>
  </si>
  <si>
    <t>Příloha č. 2 Kupní smlouvy - technická specifikace
Tonery (II.) 018 - 2023 (originální)</t>
  </si>
  <si>
    <r>
      <t>Orig</t>
    </r>
    <r>
      <rPr>
        <sz val="11"/>
        <rFont val="Calibri"/>
        <family val="2"/>
        <scheme val="minor"/>
      </rPr>
      <t>inální toner. Výtěžnost 14 500 stran.</t>
    </r>
  </si>
  <si>
    <r>
      <t xml:space="preserve">Toner do tiskárny HP LJ P3015 - </t>
    </r>
    <r>
      <rPr>
        <b/>
        <sz val="11"/>
        <color theme="1"/>
        <rFont val="Calibri"/>
        <family val="2"/>
        <scheme val="minor"/>
      </rPr>
      <t>černý</t>
    </r>
  </si>
  <si>
    <r>
      <rPr>
        <sz val="11"/>
        <rFont val="Calibri"/>
        <family val="2"/>
        <scheme val="minor"/>
      </rPr>
      <t>Originální</t>
    </r>
    <r>
      <rPr>
        <sz val="11"/>
        <color rgb="FFFF0000"/>
        <rFont val="Calibri"/>
        <family val="2"/>
        <scheme val="minor"/>
      </rPr>
      <t xml:space="preserve"> odpadní nádoba </t>
    </r>
    <r>
      <rPr>
        <sz val="11"/>
        <rFont val="Calibri"/>
        <family val="2"/>
        <scheme val="minor"/>
      </rPr>
      <t>do tiskárny Kyocera Taskalfa 4052ci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</si>
</sst>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/>
      <bottom/>
    </border>
    <border>
      <left style="medium"/>
      <right style="medium"/>
      <top/>
      <bottom/>
    </border>
    <border>
      <left style="thick"/>
      <right style="medium"/>
      <top style="medium"/>
      <bottom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3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3" fontId="0" fillId="3" borderId="6" xfId="0" applyNumberForma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left" vertical="center" wrapText="1" indent="1"/>
    </xf>
    <xf numFmtId="0" fontId="0" fillId="5" borderId="7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3" fontId="0" fillId="3" borderId="10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left" vertical="center" wrapText="1" inden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164" fontId="0" fillId="5" borderId="13" xfId="0" applyNumberFormat="1" applyFill="1" applyBorder="1" applyAlignment="1">
      <alignment horizontal="right" vertical="center" indent="1"/>
    </xf>
    <xf numFmtId="3" fontId="0" fillId="3" borderId="14" xfId="0" applyNumberForma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164" fontId="0" fillId="0" borderId="15" xfId="0" applyNumberFormat="1" applyBorder="1" applyAlignment="1">
      <alignment horizontal="right" vertical="center" indent="1"/>
    </xf>
    <xf numFmtId="164" fontId="0" fillId="5" borderId="2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64" fontId="0" fillId="0" borderId="13" xfId="0" applyNumberFormat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right" vertical="center" indent="1"/>
    </xf>
    <xf numFmtId="164" fontId="0" fillId="5" borderId="19" xfId="0" applyNumberFormat="1" applyFill="1" applyBorder="1" applyAlignment="1">
      <alignment horizontal="right" vertical="center" indent="1"/>
    </xf>
    <xf numFmtId="165" fontId="0" fillId="0" borderId="19" xfId="0" applyNumberFormat="1" applyBorder="1" applyAlignment="1">
      <alignment horizontal="right" vertical="center" indent="1"/>
    </xf>
    <xf numFmtId="0" fontId="0" fillId="0" borderId="19" xfId="0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 wrapText="1"/>
    </xf>
    <xf numFmtId="3" fontId="0" fillId="5" borderId="21" xfId="0" applyNumberForma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right" vertical="center" indent="1"/>
    </xf>
    <xf numFmtId="164" fontId="0" fillId="5" borderId="21" xfId="0" applyNumberFormat="1" applyFill="1" applyBorder="1" applyAlignment="1">
      <alignment horizontal="right" vertical="center" indent="1"/>
    </xf>
    <xf numFmtId="165" fontId="0" fillId="0" borderId="21" xfId="0" applyNumberFormat="1" applyBorder="1" applyAlignment="1">
      <alignment horizontal="right" vertical="center" indent="1"/>
    </xf>
    <xf numFmtId="0" fontId="0" fillId="0" borderId="21" xfId="0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left" vertical="center" wrapText="1" indent="1"/>
    </xf>
    <xf numFmtId="0" fontId="0" fillId="5" borderId="11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left" vertical="center" wrapText="1" indent="1"/>
    </xf>
    <xf numFmtId="0" fontId="0" fillId="5" borderId="17" xfId="0" applyFont="1" applyFill="1" applyBorder="1" applyAlignment="1">
      <alignment horizontal="left" vertical="center" wrapText="1" indent="1"/>
    </xf>
    <xf numFmtId="0" fontId="0" fillId="5" borderId="13" xfId="0" applyFont="1" applyFill="1" applyBorder="1" applyAlignment="1">
      <alignment horizontal="left" vertical="center" wrapText="1" indent="1"/>
    </xf>
    <xf numFmtId="0" fontId="0" fillId="5" borderId="21" xfId="0" applyFont="1" applyFill="1" applyBorder="1" applyAlignment="1">
      <alignment horizontal="left" vertical="center" wrapText="1" indent="1"/>
    </xf>
    <xf numFmtId="0" fontId="0" fillId="5" borderId="19" xfId="0" applyFont="1" applyFill="1" applyBorder="1" applyAlignment="1">
      <alignment horizontal="left" vertical="center" wrapText="1" indent="1"/>
    </xf>
    <xf numFmtId="0" fontId="0" fillId="5" borderId="21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0" fillId="5" borderId="1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22" xfId="0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9" xfId="0" applyFont="1" applyFill="1" applyBorder="1" applyAlignment="1" applyProtection="1">
      <alignment horizontal="left" vertical="center" wrapText="1" indent="1"/>
      <protection locked="0"/>
    </xf>
    <xf numFmtId="0" fontId="9" fillId="2" borderId="7" xfId="0" applyFont="1" applyFill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 applyProtection="1">
      <alignment horizontal="left" vertical="center" wrapText="1" indent="1"/>
      <protection locked="0"/>
    </xf>
    <xf numFmtId="0" fontId="9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17" xfId="0" applyFont="1" applyFill="1" applyBorder="1" applyAlignment="1" applyProtection="1">
      <alignment horizontal="left" vertical="center" wrapText="1" indent="1"/>
      <protection locked="0"/>
    </xf>
    <xf numFmtId="0" fontId="9" fillId="2" borderId="13" xfId="0" applyFont="1" applyFill="1" applyBorder="1" applyAlignment="1" applyProtection="1">
      <alignment horizontal="left" vertical="center" wrapText="1" indent="1"/>
      <protection locked="0"/>
    </xf>
    <xf numFmtId="0" fontId="9" fillId="2" borderId="21" xfId="0" applyFont="1" applyFill="1" applyBorder="1" applyAlignment="1" applyProtection="1">
      <alignment horizontal="left" vertical="center" wrapText="1" indent="1"/>
      <protection locked="0"/>
    </xf>
    <xf numFmtId="0" fontId="9" fillId="2" borderId="19" xfId="0" applyFont="1" applyFill="1" applyBorder="1" applyAlignment="1" applyProtection="1">
      <alignment horizontal="lef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99FFCC"/>
        </patternFill>
      </fill>
      <border/>
    </dxf>
    <dxf>
      <font>
        <b/>
        <i val="0"/>
      </font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32"/>
  <sheetViews>
    <sheetView tabSelected="1" zoomScale="71" zoomScaleNormal="71" workbookViewId="0" topLeftCell="A1">
      <selection activeCell="Q21" sqref="Q2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62.8515625" style="1" customWidth="1"/>
    <col min="4" max="4" width="11.7109375" style="2" customWidth="1"/>
    <col min="5" max="5" width="11.28125" style="3" customWidth="1"/>
    <col min="6" max="6" width="108.7109375" style="1" customWidth="1"/>
    <col min="7" max="7" width="27.8515625" style="1" customWidth="1"/>
    <col min="8" max="8" width="19.28125" style="1" customWidth="1"/>
    <col min="9" max="9" width="24.8515625" style="1" customWidth="1"/>
    <col min="10" max="10" width="16.8515625" style="1" customWidth="1"/>
    <col min="11" max="11" width="43.140625" style="0" customWidth="1"/>
    <col min="12" max="12" width="36.00390625" style="0" customWidth="1"/>
    <col min="13" max="13" width="34.7109375" style="0" customWidth="1"/>
    <col min="14" max="14" width="25.7109375" style="1" customWidth="1"/>
    <col min="15" max="15" width="15.140625" style="1" hidden="1" customWidth="1"/>
    <col min="16" max="16" width="21.57421875" style="0" customWidth="1"/>
    <col min="17" max="17" width="23.7109375" style="0" customWidth="1"/>
    <col min="18" max="18" width="20.7109375" style="0" bestFit="1" customWidth="1"/>
    <col min="19" max="19" width="19.7109375" style="0" bestFit="1" customWidth="1"/>
    <col min="20" max="20" width="11.57421875" style="0" hidden="1" customWidth="1"/>
    <col min="21" max="21" width="35.8515625" style="4" customWidth="1"/>
  </cols>
  <sheetData>
    <row r="1" spans="2:4" ht="43.15" customHeight="1">
      <c r="B1" s="132" t="s">
        <v>76</v>
      </c>
      <c r="C1" s="133"/>
      <c r="D1" s="32"/>
    </row>
    <row r="2" spans="2:21" ht="18.75" customHeight="1">
      <c r="B2" s="9"/>
      <c r="C2"/>
      <c r="D2" s="9"/>
      <c r="E2" s="10"/>
      <c r="F2" s="5"/>
      <c r="G2" s="39"/>
      <c r="H2" s="39"/>
      <c r="I2" s="39"/>
      <c r="J2" s="11"/>
      <c r="N2" s="5"/>
      <c r="O2" s="5"/>
      <c r="P2" s="6"/>
      <c r="Q2" s="6"/>
      <c r="S2" s="6"/>
      <c r="T2" s="7"/>
      <c r="U2" s="8"/>
    </row>
    <row r="3" spans="2:19" ht="130.5" customHeight="1">
      <c r="B3" s="13"/>
      <c r="C3" s="60" t="s">
        <v>0</v>
      </c>
      <c r="D3" s="12"/>
      <c r="E3" s="12"/>
      <c r="F3" s="12"/>
      <c r="G3" s="144"/>
      <c r="H3" s="144"/>
      <c r="I3" s="144"/>
      <c r="J3" s="144"/>
      <c r="K3" s="144"/>
      <c r="L3" s="144"/>
      <c r="M3" s="144"/>
      <c r="N3" s="144"/>
      <c r="O3" s="4"/>
      <c r="P3" s="33"/>
      <c r="Q3" s="33"/>
      <c r="R3" s="33"/>
      <c r="S3" s="33"/>
    </row>
    <row r="4" spans="2:19" ht="18" customHeight="1" thickBot="1">
      <c r="B4" s="14"/>
      <c r="C4" s="15" t="s">
        <v>1</v>
      </c>
      <c r="D4" s="12"/>
      <c r="E4" s="12"/>
      <c r="F4" s="12"/>
      <c r="G4" s="12"/>
      <c r="H4" s="12"/>
      <c r="I4" s="6"/>
      <c r="J4" s="6"/>
      <c r="K4" s="6"/>
      <c r="L4" s="6"/>
      <c r="M4" s="6"/>
      <c r="N4" s="5"/>
      <c r="O4" s="5"/>
      <c r="P4" s="6"/>
      <c r="Q4" s="6"/>
      <c r="S4" s="6"/>
    </row>
    <row r="5" spans="2:21" ht="34.5" customHeight="1" thickBot="1">
      <c r="B5" s="16"/>
      <c r="C5" s="17"/>
      <c r="D5" s="18"/>
      <c r="E5" s="18"/>
      <c r="F5" s="5"/>
      <c r="G5" s="19" t="s">
        <v>2</v>
      </c>
      <c r="H5" s="36"/>
      <c r="I5" s="5"/>
      <c r="J5" s="5"/>
      <c r="N5" s="20"/>
      <c r="O5" s="20"/>
      <c r="Q5" s="19" t="s">
        <v>2</v>
      </c>
      <c r="U5" s="11"/>
    </row>
    <row r="6" spans="2:21" ht="79.9" customHeight="1" thickBot="1" thickTop="1">
      <c r="B6" s="21" t="s">
        <v>3</v>
      </c>
      <c r="C6" s="35" t="s">
        <v>17</v>
      </c>
      <c r="D6" s="22" t="s">
        <v>4</v>
      </c>
      <c r="E6" s="35" t="s">
        <v>18</v>
      </c>
      <c r="F6" s="35" t="s">
        <v>19</v>
      </c>
      <c r="G6" s="23" t="s">
        <v>5</v>
      </c>
      <c r="H6" s="35" t="s">
        <v>14</v>
      </c>
      <c r="I6" s="35" t="s">
        <v>20</v>
      </c>
      <c r="J6" s="35" t="s">
        <v>21</v>
      </c>
      <c r="K6" s="127" t="s">
        <v>28</v>
      </c>
      <c r="L6" s="40" t="s">
        <v>22</v>
      </c>
      <c r="M6" s="35" t="s">
        <v>25</v>
      </c>
      <c r="N6" s="35" t="s">
        <v>23</v>
      </c>
      <c r="O6" s="35" t="s">
        <v>24</v>
      </c>
      <c r="P6" s="22" t="s">
        <v>6</v>
      </c>
      <c r="Q6" s="24" t="s">
        <v>7</v>
      </c>
      <c r="R6" s="127" t="s">
        <v>8</v>
      </c>
      <c r="S6" s="127" t="s">
        <v>9</v>
      </c>
      <c r="T6" s="35" t="s">
        <v>26</v>
      </c>
      <c r="U6" s="35" t="s">
        <v>27</v>
      </c>
    </row>
    <row r="7" spans="2:21" ht="36" customHeight="1" thickTop="1">
      <c r="B7" s="50">
        <v>1</v>
      </c>
      <c r="C7" s="58" t="s">
        <v>30</v>
      </c>
      <c r="D7" s="51">
        <v>2</v>
      </c>
      <c r="E7" s="52" t="s">
        <v>31</v>
      </c>
      <c r="F7" s="123" t="s">
        <v>53</v>
      </c>
      <c r="G7" s="175"/>
      <c r="H7" s="53" t="str">
        <f aca="true" t="shared" si="0" ref="H7:H26">IF(P7&gt;1999,"ANO","NE")</f>
        <v>ANO</v>
      </c>
      <c r="I7" s="145" t="s">
        <v>29</v>
      </c>
      <c r="J7" s="150" t="s">
        <v>39</v>
      </c>
      <c r="K7" s="154"/>
      <c r="L7" s="150" t="s">
        <v>40</v>
      </c>
      <c r="M7" s="150" t="s">
        <v>41</v>
      </c>
      <c r="N7" s="158">
        <v>21</v>
      </c>
      <c r="O7" s="54">
        <f>D7*P7</f>
        <v>5600</v>
      </c>
      <c r="P7" s="55">
        <v>2800</v>
      </c>
      <c r="Q7" s="167"/>
      <c r="R7" s="56">
        <f>D7*Q7</f>
        <v>0</v>
      </c>
      <c r="S7" s="57" t="str">
        <f aca="true" t="shared" si="1" ref="S7">IF(ISNUMBER(Q7),IF(Q7&gt;P7,"NEVYHOVUJE","VYHOVUJE")," ")</f>
        <v xml:space="preserve"> </v>
      </c>
      <c r="T7" s="165"/>
      <c r="U7" s="165" t="s">
        <v>10</v>
      </c>
    </row>
    <row r="8" spans="2:21" ht="36" customHeight="1">
      <c r="B8" s="42">
        <v>2</v>
      </c>
      <c r="C8" s="59" t="s">
        <v>32</v>
      </c>
      <c r="D8" s="43">
        <v>2</v>
      </c>
      <c r="E8" s="44" t="s">
        <v>31</v>
      </c>
      <c r="F8" s="115" t="s">
        <v>54</v>
      </c>
      <c r="G8" s="176"/>
      <c r="H8" s="45" t="str">
        <f t="shared" si="0"/>
        <v>ANO</v>
      </c>
      <c r="I8" s="146"/>
      <c r="J8" s="151"/>
      <c r="K8" s="155"/>
      <c r="L8" s="146"/>
      <c r="M8" s="146"/>
      <c r="N8" s="159"/>
      <c r="O8" s="46">
        <f aca="true" t="shared" si="2" ref="O8:O26">D8*P8</f>
        <v>5600</v>
      </c>
      <c r="P8" s="47">
        <v>2800</v>
      </c>
      <c r="Q8" s="168"/>
      <c r="R8" s="48">
        <f aca="true" t="shared" si="3" ref="R8">D8*Q8</f>
        <v>0</v>
      </c>
      <c r="S8" s="49" t="str">
        <f aca="true" t="shared" si="4" ref="S8">IF(ISNUMBER(Q8),IF(Q8&gt;P8,"NEVYHOVUJE","VYHOVUJE")," ")</f>
        <v xml:space="preserve"> </v>
      </c>
      <c r="T8" s="166"/>
      <c r="U8" s="166"/>
    </row>
    <row r="9" spans="2:21" ht="36" customHeight="1">
      <c r="B9" s="42">
        <v>3</v>
      </c>
      <c r="C9" s="59" t="s">
        <v>30</v>
      </c>
      <c r="D9" s="43">
        <v>2</v>
      </c>
      <c r="E9" s="44" t="s">
        <v>31</v>
      </c>
      <c r="F9" s="115" t="s">
        <v>55</v>
      </c>
      <c r="G9" s="176"/>
      <c r="H9" s="45" t="str">
        <f t="shared" si="0"/>
        <v>ANO</v>
      </c>
      <c r="I9" s="146"/>
      <c r="J9" s="151"/>
      <c r="K9" s="155"/>
      <c r="L9" s="146"/>
      <c r="M9" s="146"/>
      <c r="N9" s="159"/>
      <c r="O9" s="46">
        <f t="shared" si="2"/>
        <v>5600</v>
      </c>
      <c r="P9" s="47">
        <v>2800</v>
      </c>
      <c r="Q9" s="168"/>
      <c r="R9" s="48">
        <f aca="true" t="shared" si="5" ref="R9">D9*Q9</f>
        <v>0</v>
      </c>
      <c r="S9" s="49" t="str">
        <f aca="true" t="shared" si="6" ref="S9">IF(ISNUMBER(Q9),IF(Q9&gt;P9,"NEVYHOVUJE","VYHOVUJE")," ")</f>
        <v xml:space="preserve"> </v>
      </c>
      <c r="T9" s="166"/>
      <c r="U9" s="166"/>
    </row>
    <row r="10" spans="2:21" ht="36" customHeight="1">
      <c r="B10" s="42">
        <v>4</v>
      </c>
      <c r="C10" s="131" t="s">
        <v>79</v>
      </c>
      <c r="D10" s="43">
        <v>2</v>
      </c>
      <c r="E10" s="44" t="s">
        <v>31</v>
      </c>
      <c r="F10" s="115" t="s">
        <v>52</v>
      </c>
      <c r="G10" s="176"/>
      <c r="H10" s="45" t="str">
        <f t="shared" si="0"/>
        <v>NE</v>
      </c>
      <c r="I10" s="146"/>
      <c r="J10" s="151"/>
      <c r="K10" s="155"/>
      <c r="L10" s="146"/>
      <c r="M10" s="146"/>
      <c r="N10" s="159"/>
      <c r="O10" s="46">
        <f t="shared" si="2"/>
        <v>500</v>
      </c>
      <c r="P10" s="47">
        <v>250</v>
      </c>
      <c r="Q10" s="168"/>
      <c r="R10" s="48">
        <f aca="true" t="shared" si="7" ref="R10">D10*Q10</f>
        <v>0</v>
      </c>
      <c r="S10" s="49" t="str">
        <f aca="true" t="shared" si="8" ref="S10">IF(ISNUMBER(Q10),IF(Q10&gt;P10,"NEVYHOVUJE","VYHOVUJE")," ")</f>
        <v xml:space="preserve"> </v>
      </c>
      <c r="T10" s="166"/>
      <c r="U10" s="166"/>
    </row>
    <row r="11" spans="2:21" ht="36" customHeight="1">
      <c r="B11" s="42">
        <v>5</v>
      </c>
      <c r="C11" s="59" t="s">
        <v>33</v>
      </c>
      <c r="D11" s="43">
        <v>4</v>
      </c>
      <c r="E11" s="44" t="s">
        <v>31</v>
      </c>
      <c r="F11" s="115" t="s">
        <v>56</v>
      </c>
      <c r="G11" s="176"/>
      <c r="H11" s="45" t="str">
        <f t="shared" si="0"/>
        <v>ANO</v>
      </c>
      <c r="I11" s="146"/>
      <c r="J11" s="151"/>
      <c r="K11" s="155"/>
      <c r="L11" s="146"/>
      <c r="M11" s="146"/>
      <c r="N11" s="159"/>
      <c r="O11" s="46">
        <f t="shared" si="2"/>
        <v>8400</v>
      </c>
      <c r="P11" s="47">
        <v>2100</v>
      </c>
      <c r="Q11" s="168"/>
      <c r="R11" s="48">
        <f aca="true" t="shared" si="9" ref="R11">D11*Q11</f>
        <v>0</v>
      </c>
      <c r="S11" s="49" t="str">
        <f aca="true" t="shared" si="10" ref="S11">IF(ISNUMBER(Q11),IF(Q11&gt;P11,"NEVYHOVUJE","VYHOVUJE")," ")</f>
        <v xml:space="preserve"> </v>
      </c>
      <c r="T11" s="166"/>
      <c r="U11" s="166"/>
    </row>
    <row r="12" spans="2:21" ht="36" customHeight="1">
      <c r="B12" s="42">
        <v>6</v>
      </c>
      <c r="C12" s="59" t="s">
        <v>34</v>
      </c>
      <c r="D12" s="43">
        <v>2</v>
      </c>
      <c r="E12" s="44" t="s">
        <v>31</v>
      </c>
      <c r="F12" s="115" t="s">
        <v>57</v>
      </c>
      <c r="G12" s="176"/>
      <c r="H12" s="45" t="str">
        <f t="shared" si="0"/>
        <v>ANO</v>
      </c>
      <c r="I12" s="146"/>
      <c r="J12" s="151"/>
      <c r="K12" s="155"/>
      <c r="L12" s="146"/>
      <c r="M12" s="146"/>
      <c r="N12" s="159"/>
      <c r="O12" s="46">
        <f t="shared" si="2"/>
        <v>5600</v>
      </c>
      <c r="P12" s="47">
        <v>2800</v>
      </c>
      <c r="Q12" s="168"/>
      <c r="R12" s="48">
        <f aca="true" t="shared" si="11" ref="R12:R26">D12*Q12</f>
        <v>0</v>
      </c>
      <c r="S12" s="49" t="str">
        <f aca="true" t="shared" si="12" ref="S12:S26">IF(ISNUMBER(Q12),IF(Q12&gt;P12,"NEVYHOVUJE","VYHOVUJE")," ")</f>
        <v xml:space="preserve"> </v>
      </c>
      <c r="T12" s="166"/>
      <c r="U12" s="166"/>
    </row>
    <row r="13" spans="2:21" ht="36" customHeight="1">
      <c r="B13" s="42">
        <v>7</v>
      </c>
      <c r="C13" s="59" t="s">
        <v>35</v>
      </c>
      <c r="D13" s="43">
        <v>1</v>
      </c>
      <c r="E13" s="44" t="s">
        <v>31</v>
      </c>
      <c r="F13" s="115" t="s">
        <v>58</v>
      </c>
      <c r="G13" s="176"/>
      <c r="H13" s="45" t="str">
        <f t="shared" si="0"/>
        <v>ANO</v>
      </c>
      <c r="I13" s="146"/>
      <c r="J13" s="151"/>
      <c r="K13" s="155"/>
      <c r="L13" s="146"/>
      <c r="M13" s="146"/>
      <c r="N13" s="159"/>
      <c r="O13" s="46">
        <f t="shared" si="2"/>
        <v>2300</v>
      </c>
      <c r="P13" s="47">
        <v>2300</v>
      </c>
      <c r="Q13" s="168"/>
      <c r="R13" s="48">
        <f t="shared" si="11"/>
        <v>0</v>
      </c>
      <c r="S13" s="49" t="str">
        <f t="shared" si="12"/>
        <v xml:space="preserve"> </v>
      </c>
      <c r="T13" s="166"/>
      <c r="U13" s="166"/>
    </row>
    <row r="14" spans="2:21" ht="36" customHeight="1">
      <c r="B14" s="42">
        <v>8</v>
      </c>
      <c r="C14" s="59" t="s">
        <v>35</v>
      </c>
      <c r="D14" s="43">
        <v>1</v>
      </c>
      <c r="E14" s="44" t="s">
        <v>31</v>
      </c>
      <c r="F14" s="115" t="s">
        <v>59</v>
      </c>
      <c r="G14" s="176"/>
      <c r="H14" s="45" t="str">
        <f t="shared" si="0"/>
        <v>NE</v>
      </c>
      <c r="I14" s="146"/>
      <c r="J14" s="151"/>
      <c r="K14" s="155"/>
      <c r="L14" s="146"/>
      <c r="M14" s="146"/>
      <c r="N14" s="159"/>
      <c r="O14" s="46">
        <f t="shared" si="2"/>
        <v>1570</v>
      </c>
      <c r="P14" s="47">
        <v>1570</v>
      </c>
      <c r="Q14" s="168"/>
      <c r="R14" s="48">
        <f t="shared" si="11"/>
        <v>0</v>
      </c>
      <c r="S14" s="49" t="str">
        <f t="shared" si="12"/>
        <v xml:space="preserve"> </v>
      </c>
      <c r="T14" s="166"/>
      <c r="U14" s="166"/>
    </row>
    <row r="15" spans="2:21" ht="36" customHeight="1">
      <c r="B15" s="42">
        <v>9</v>
      </c>
      <c r="C15" s="59" t="s">
        <v>35</v>
      </c>
      <c r="D15" s="43">
        <v>1</v>
      </c>
      <c r="E15" s="44" t="s">
        <v>31</v>
      </c>
      <c r="F15" s="115" t="s">
        <v>60</v>
      </c>
      <c r="G15" s="176"/>
      <c r="H15" s="45" t="str">
        <f t="shared" si="0"/>
        <v>ANO</v>
      </c>
      <c r="I15" s="146"/>
      <c r="J15" s="151"/>
      <c r="K15" s="155"/>
      <c r="L15" s="146"/>
      <c r="M15" s="146"/>
      <c r="N15" s="159"/>
      <c r="O15" s="46">
        <f t="shared" si="2"/>
        <v>2350</v>
      </c>
      <c r="P15" s="47">
        <v>2350</v>
      </c>
      <c r="Q15" s="168"/>
      <c r="R15" s="48">
        <f t="shared" si="11"/>
        <v>0</v>
      </c>
      <c r="S15" s="49" t="str">
        <f t="shared" si="12"/>
        <v xml:space="preserve"> </v>
      </c>
      <c r="T15" s="166"/>
      <c r="U15" s="166"/>
    </row>
    <row r="16" spans="2:21" ht="36" customHeight="1">
      <c r="B16" s="42">
        <v>10</v>
      </c>
      <c r="C16" s="59" t="s">
        <v>35</v>
      </c>
      <c r="D16" s="43">
        <v>1</v>
      </c>
      <c r="E16" s="44" t="s">
        <v>31</v>
      </c>
      <c r="F16" s="115" t="s">
        <v>61</v>
      </c>
      <c r="G16" s="176"/>
      <c r="H16" s="45" t="str">
        <f t="shared" si="0"/>
        <v>NE</v>
      </c>
      <c r="I16" s="146"/>
      <c r="J16" s="151"/>
      <c r="K16" s="155"/>
      <c r="L16" s="146"/>
      <c r="M16" s="146"/>
      <c r="N16" s="159"/>
      <c r="O16" s="46">
        <f t="shared" si="2"/>
        <v>1100</v>
      </c>
      <c r="P16" s="47">
        <v>1100</v>
      </c>
      <c r="Q16" s="168"/>
      <c r="R16" s="48">
        <f t="shared" si="11"/>
        <v>0</v>
      </c>
      <c r="S16" s="49" t="str">
        <f t="shared" si="12"/>
        <v xml:space="preserve"> </v>
      </c>
      <c r="T16" s="166"/>
      <c r="U16" s="166"/>
    </row>
    <row r="17" spans="2:21" ht="36" customHeight="1">
      <c r="B17" s="42">
        <v>11</v>
      </c>
      <c r="C17" s="59" t="s">
        <v>36</v>
      </c>
      <c r="D17" s="43">
        <v>1</v>
      </c>
      <c r="E17" s="44" t="s">
        <v>31</v>
      </c>
      <c r="F17" s="115" t="s">
        <v>62</v>
      </c>
      <c r="G17" s="176"/>
      <c r="H17" s="45" t="str">
        <f t="shared" si="0"/>
        <v>ANO</v>
      </c>
      <c r="I17" s="146"/>
      <c r="J17" s="151"/>
      <c r="K17" s="155"/>
      <c r="L17" s="146"/>
      <c r="M17" s="146"/>
      <c r="N17" s="159"/>
      <c r="O17" s="46">
        <f t="shared" si="2"/>
        <v>2000</v>
      </c>
      <c r="P17" s="47">
        <v>2000</v>
      </c>
      <c r="Q17" s="168"/>
      <c r="R17" s="48">
        <f t="shared" si="11"/>
        <v>0</v>
      </c>
      <c r="S17" s="49" t="str">
        <f t="shared" si="12"/>
        <v xml:space="preserve"> </v>
      </c>
      <c r="T17" s="166"/>
      <c r="U17" s="166"/>
    </row>
    <row r="18" spans="2:21" ht="36" customHeight="1">
      <c r="B18" s="42">
        <v>12</v>
      </c>
      <c r="C18" s="59" t="s">
        <v>36</v>
      </c>
      <c r="D18" s="43">
        <v>1</v>
      </c>
      <c r="E18" s="44" t="s">
        <v>31</v>
      </c>
      <c r="F18" s="115" t="s">
        <v>63</v>
      </c>
      <c r="G18" s="176"/>
      <c r="H18" s="45" t="str">
        <f t="shared" si="0"/>
        <v>NE</v>
      </c>
      <c r="I18" s="146"/>
      <c r="J18" s="151"/>
      <c r="K18" s="155"/>
      <c r="L18" s="146"/>
      <c r="M18" s="146"/>
      <c r="N18" s="159"/>
      <c r="O18" s="46">
        <f t="shared" si="2"/>
        <v>1400</v>
      </c>
      <c r="P18" s="47">
        <v>1400</v>
      </c>
      <c r="Q18" s="168"/>
      <c r="R18" s="48">
        <f t="shared" si="11"/>
        <v>0</v>
      </c>
      <c r="S18" s="49" t="str">
        <f t="shared" si="12"/>
        <v xml:space="preserve"> </v>
      </c>
      <c r="T18" s="166"/>
      <c r="U18" s="166"/>
    </row>
    <row r="19" spans="2:21" ht="36" customHeight="1">
      <c r="B19" s="42">
        <v>13</v>
      </c>
      <c r="C19" s="59" t="s">
        <v>36</v>
      </c>
      <c r="D19" s="43">
        <v>1</v>
      </c>
      <c r="E19" s="44" t="s">
        <v>31</v>
      </c>
      <c r="F19" s="115" t="s">
        <v>64</v>
      </c>
      <c r="G19" s="176"/>
      <c r="H19" s="45" t="str">
        <f t="shared" si="0"/>
        <v>ANO</v>
      </c>
      <c r="I19" s="146"/>
      <c r="J19" s="151"/>
      <c r="K19" s="155"/>
      <c r="L19" s="146"/>
      <c r="M19" s="146"/>
      <c r="N19" s="159"/>
      <c r="O19" s="46">
        <f t="shared" si="2"/>
        <v>2000</v>
      </c>
      <c r="P19" s="47">
        <v>2000</v>
      </c>
      <c r="Q19" s="168"/>
      <c r="R19" s="48">
        <f t="shared" si="11"/>
        <v>0</v>
      </c>
      <c r="S19" s="49" t="str">
        <f t="shared" si="12"/>
        <v xml:space="preserve"> </v>
      </c>
      <c r="T19" s="166"/>
      <c r="U19" s="166"/>
    </row>
    <row r="20" spans="2:21" ht="36" customHeight="1" thickBot="1">
      <c r="B20" s="61">
        <v>14</v>
      </c>
      <c r="C20" s="62" t="s">
        <v>36</v>
      </c>
      <c r="D20" s="63">
        <v>1</v>
      </c>
      <c r="E20" s="64" t="s">
        <v>31</v>
      </c>
      <c r="F20" s="116" t="s">
        <v>65</v>
      </c>
      <c r="G20" s="177"/>
      <c r="H20" s="65" t="str">
        <f t="shared" si="0"/>
        <v>NE</v>
      </c>
      <c r="I20" s="147"/>
      <c r="J20" s="149"/>
      <c r="K20" s="156"/>
      <c r="L20" s="147"/>
      <c r="M20" s="147"/>
      <c r="N20" s="160"/>
      <c r="O20" s="66">
        <f t="shared" si="2"/>
        <v>670</v>
      </c>
      <c r="P20" s="67">
        <v>670</v>
      </c>
      <c r="Q20" s="169"/>
      <c r="R20" s="68">
        <f t="shared" si="11"/>
        <v>0</v>
      </c>
      <c r="S20" s="69" t="str">
        <f t="shared" si="12"/>
        <v xml:space="preserve"> </v>
      </c>
      <c r="T20" s="166"/>
      <c r="U20" s="166"/>
    </row>
    <row r="21" spans="2:21" ht="45" customHeight="1">
      <c r="B21" s="74">
        <v>15</v>
      </c>
      <c r="C21" s="117" t="s">
        <v>66</v>
      </c>
      <c r="D21" s="75">
        <v>2</v>
      </c>
      <c r="E21" s="125" t="s">
        <v>31</v>
      </c>
      <c r="F21" s="117" t="s">
        <v>67</v>
      </c>
      <c r="G21" s="178"/>
      <c r="H21" s="76" t="str">
        <f t="shared" si="0"/>
        <v>ANO</v>
      </c>
      <c r="I21" s="148" t="s">
        <v>29</v>
      </c>
      <c r="J21" s="152"/>
      <c r="K21" s="157"/>
      <c r="L21" s="148" t="s">
        <v>42</v>
      </c>
      <c r="M21" s="148" t="s">
        <v>43</v>
      </c>
      <c r="N21" s="164">
        <v>21</v>
      </c>
      <c r="O21" s="77">
        <f t="shared" si="2"/>
        <v>4000</v>
      </c>
      <c r="P21" s="78">
        <v>2000</v>
      </c>
      <c r="Q21" s="170"/>
      <c r="R21" s="79">
        <f aca="true" t="shared" si="13" ref="R21:R25">D21*Q21</f>
        <v>0</v>
      </c>
      <c r="S21" s="80" t="str">
        <f aca="true" t="shared" si="14" ref="S21:S25">IF(ISNUMBER(Q21),IF(Q21&gt;P21,"NEVYHOVUJE","VYHOVUJE")," ")</f>
        <v xml:space="preserve"> </v>
      </c>
      <c r="T21" s="162"/>
      <c r="U21" s="162" t="s">
        <v>10</v>
      </c>
    </row>
    <row r="22" spans="2:21" ht="45.75" customHeight="1" thickBot="1">
      <c r="B22" s="81">
        <v>16</v>
      </c>
      <c r="C22" s="118" t="s">
        <v>68</v>
      </c>
      <c r="D22" s="82">
        <v>1</v>
      </c>
      <c r="E22" s="83" t="s">
        <v>31</v>
      </c>
      <c r="F22" s="118" t="s">
        <v>69</v>
      </c>
      <c r="G22" s="179"/>
      <c r="H22" s="84" t="str">
        <f t="shared" si="0"/>
        <v>ANO</v>
      </c>
      <c r="I22" s="149"/>
      <c r="J22" s="153"/>
      <c r="K22" s="156"/>
      <c r="L22" s="161"/>
      <c r="M22" s="161"/>
      <c r="N22" s="160"/>
      <c r="O22" s="85">
        <f t="shared" si="2"/>
        <v>3200</v>
      </c>
      <c r="P22" s="86">
        <v>3200</v>
      </c>
      <c r="Q22" s="171"/>
      <c r="R22" s="87">
        <f t="shared" si="13"/>
        <v>0</v>
      </c>
      <c r="S22" s="88" t="str">
        <f t="shared" si="14"/>
        <v xml:space="preserve"> </v>
      </c>
      <c r="T22" s="163"/>
      <c r="U22" s="163"/>
    </row>
    <row r="23" spans="2:21" ht="105" customHeight="1" thickBot="1">
      <c r="B23" s="70">
        <v>17</v>
      </c>
      <c r="C23" s="119" t="s">
        <v>70</v>
      </c>
      <c r="D23" s="71">
        <v>1</v>
      </c>
      <c r="E23" s="124" t="s">
        <v>31</v>
      </c>
      <c r="F23" s="119" t="s">
        <v>71</v>
      </c>
      <c r="G23" s="180"/>
      <c r="H23" s="89" t="str">
        <f t="shared" si="0"/>
        <v>NE</v>
      </c>
      <c r="I23" s="128" t="s">
        <v>29</v>
      </c>
      <c r="J23" s="72" t="s">
        <v>37</v>
      </c>
      <c r="K23" s="129" t="s">
        <v>38</v>
      </c>
      <c r="L23" s="128" t="s">
        <v>44</v>
      </c>
      <c r="M23" s="128" t="s">
        <v>45</v>
      </c>
      <c r="N23" s="130">
        <v>21</v>
      </c>
      <c r="O23" s="90">
        <f t="shared" si="2"/>
        <v>1500</v>
      </c>
      <c r="P23" s="73">
        <v>1500</v>
      </c>
      <c r="Q23" s="172"/>
      <c r="R23" s="91">
        <f t="shared" si="13"/>
        <v>0</v>
      </c>
      <c r="S23" s="92" t="str">
        <f t="shared" si="14"/>
        <v xml:space="preserve"> </v>
      </c>
      <c r="T23" s="124"/>
      <c r="U23" s="124" t="s">
        <v>10</v>
      </c>
    </row>
    <row r="24" spans="2:21" ht="100.5" customHeight="1" thickBot="1">
      <c r="B24" s="103">
        <v>18</v>
      </c>
      <c r="C24" s="122" t="s">
        <v>78</v>
      </c>
      <c r="D24" s="104">
        <v>1</v>
      </c>
      <c r="E24" s="105" t="s">
        <v>31</v>
      </c>
      <c r="F24" s="122" t="s">
        <v>77</v>
      </c>
      <c r="G24" s="181"/>
      <c r="H24" s="106" t="str">
        <f t="shared" si="0"/>
        <v>ANO</v>
      </c>
      <c r="I24" s="113" t="s">
        <v>29</v>
      </c>
      <c r="J24" s="113" t="s">
        <v>39</v>
      </c>
      <c r="K24" s="107"/>
      <c r="L24" s="113" t="s">
        <v>46</v>
      </c>
      <c r="M24" s="113" t="s">
        <v>47</v>
      </c>
      <c r="N24" s="108">
        <v>21</v>
      </c>
      <c r="O24" s="109">
        <f t="shared" si="2"/>
        <v>4700</v>
      </c>
      <c r="P24" s="110">
        <v>4700</v>
      </c>
      <c r="Q24" s="173"/>
      <c r="R24" s="111">
        <f t="shared" si="13"/>
        <v>0</v>
      </c>
      <c r="S24" s="112" t="str">
        <f t="shared" si="14"/>
        <v xml:space="preserve"> </v>
      </c>
      <c r="T24" s="105"/>
      <c r="U24" s="105" t="s">
        <v>10</v>
      </c>
    </row>
    <row r="25" spans="2:21" ht="95.25" customHeight="1" thickBot="1">
      <c r="B25" s="103">
        <v>19</v>
      </c>
      <c r="C25" s="120" t="s">
        <v>72</v>
      </c>
      <c r="D25" s="104">
        <v>2</v>
      </c>
      <c r="E25" s="105" t="s">
        <v>31</v>
      </c>
      <c r="F25" s="120" t="s">
        <v>73</v>
      </c>
      <c r="G25" s="181"/>
      <c r="H25" s="106" t="str">
        <f t="shared" si="0"/>
        <v>NE</v>
      </c>
      <c r="I25" s="113" t="s">
        <v>29</v>
      </c>
      <c r="J25" s="113" t="s">
        <v>39</v>
      </c>
      <c r="K25" s="107"/>
      <c r="L25" s="113" t="s">
        <v>48</v>
      </c>
      <c r="M25" s="113" t="s">
        <v>49</v>
      </c>
      <c r="N25" s="108">
        <v>21</v>
      </c>
      <c r="O25" s="109">
        <f t="shared" si="2"/>
        <v>600</v>
      </c>
      <c r="P25" s="110">
        <v>300</v>
      </c>
      <c r="Q25" s="173"/>
      <c r="R25" s="111">
        <f t="shared" si="13"/>
        <v>0</v>
      </c>
      <c r="S25" s="112" t="str">
        <f t="shared" si="14"/>
        <v xml:space="preserve"> </v>
      </c>
      <c r="T25" s="105"/>
      <c r="U25" s="105" t="s">
        <v>13</v>
      </c>
    </row>
    <row r="26" spans="2:21" ht="89.25" customHeight="1" thickBot="1">
      <c r="B26" s="93">
        <v>20</v>
      </c>
      <c r="C26" s="121" t="s">
        <v>74</v>
      </c>
      <c r="D26" s="94">
        <v>2</v>
      </c>
      <c r="E26" s="95" t="s">
        <v>31</v>
      </c>
      <c r="F26" s="121" t="s">
        <v>75</v>
      </c>
      <c r="G26" s="182"/>
      <c r="H26" s="96" t="str">
        <f t="shared" si="0"/>
        <v>ANO</v>
      </c>
      <c r="I26" s="114" t="s">
        <v>29</v>
      </c>
      <c r="J26" s="114" t="s">
        <v>39</v>
      </c>
      <c r="K26" s="97"/>
      <c r="L26" s="114" t="s">
        <v>50</v>
      </c>
      <c r="M26" s="114" t="s">
        <v>51</v>
      </c>
      <c r="N26" s="98">
        <v>21</v>
      </c>
      <c r="O26" s="99">
        <f t="shared" si="2"/>
        <v>5420</v>
      </c>
      <c r="P26" s="100">
        <v>2710</v>
      </c>
      <c r="Q26" s="174"/>
      <c r="R26" s="101">
        <f t="shared" si="11"/>
        <v>0</v>
      </c>
      <c r="S26" s="102" t="str">
        <f t="shared" si="12"/>
        <v xml:space="preserve"> </v>
      </c>
      <c r="T26" s="95"/>
      <c r="U26" s="95" t="s">
        <v>10</v>
      </c>
    </row>
    <row r="27" spans="3:18" ht="16.5" thickBot="1" thickTop="1">
      <c r="C27"/>
      <c r="D27"/>
      <c r="E27"/>
      <c r="F27"/>
      <c r="G27"/>
      <c r="H27"/>
      <c r="I27"/>
      <c r="J27"/>
      <c r="N27"/>
      <c r="O27"/>
      <c r="R27" s="41"/>
    </row>
    <row r="28" spans="2:21" ht="60.75" customHeight="1" thickBot="1" thickTop="1">
      <c r="B28" s="139" t="s">
        <v>15</v>
      </c>
      <c r="C28" s="140"/>
      <c r="D28" s="140"/>
      <c r="E28" s="140"/>
      <c r="F28" s="140"/>
      <c r="G28" s="140"/>
      <c r="H28" s="126"/>
      <c r="I28" s="25"/>
      <c r="J28" s="25"/>
      <c r="K28" s="25"/>
      <c r="L28" s="11"/>
      <c r="M28" s="11"/>
      <c r="N28" s="26"/>
      <c r="O28" s="26"/>
      <c r="P28" s="27" t="s">
        <v>11</v>
      </c>
      <c r="Q28" s="141" t="s">
        <v>12</v>
      </c>
      <c r="R28" s="142"/>
      <c r="S28" s="143"/>
      <c r="T28" s="20"/>
      <c r="U28" s="28"/>
    </row>
    <row r="29" spans="2:19" ht="33.75" customHeight="1" thickBot="1" thickTop="1">
      <c r="B29" s="134" t="s">
        <v>16</v>
      </c>
      <c r="C29" s="135"/>
      <c r="D29" s="135"/>
      <c r="E29" s="135"/>
      <c r="F29" s="135"/>
      <c r="G29" s="135"/>
      <c r="H29" s="34"/>
      <c r="I29" s="29"/>
      <c r="L29" s="9"/>
      <c r="M29" s="9"/>
      <c r="N29" s="30"/>
      <c r="O29" s="30"/>
      <c r="P29" s="31">
        <f>SUM(O7:O26)</f>
        <v>64110</v>
      </c>
      <c r="Q29" s="136">
        <f>SUM(R7:R26)</f>
        <v>0</v>
      </c>
      <c r="R29" s="137"/>
      <c r="S29" s="138"/>
    </row>
    <row r="30" ht="14.25" customHeight="1" thickTop="1"/>
    <row r="31" ht="14.25" customHeight="1">
      <c r="B31" s="37"/>
    </row>
    <row r="32" spans="2:3" ht="14.25" customHeight="1">
      <c r="B32" s="38"/>
      <c r="C32" s="37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</sheetData>
  <sheetProtection algorithmName="SHA-512" hashValue="AmQ8XaN59BC+IQtSnIqYhIsbtjLJmKyfNoT6yTygcfuK2WiFK7CaCPS40/1qjL0pYX5O/WmKX4RInBXete9YGw==" saltValue="7nOZ3XLdEbM4g1yOAXn+HA==" spinCount="100000" sheet="1" objects="1" scenarios="1"/>
  <mergeCells count="22">
    <mergeCell ref="M21:M22"/>
    <mergeCell ref="N21:N22"/>
    <mergeCell ref="T7:T20"/>
    <mergeCell ref="U7:U20"/>
    <mergeCell ref="T21:T22"/>
    <mergeCell ref="U21:U22"/>
    <mergeCell ref="B1:C1"/>
    <mergeCell ref="B29:G29"/>
    <mergeCell ref="Q29:S29"/>
    <mergeCell ref="B28:G28"/>
    <mergeCell ref="Q28:S28"/>
    <mergeCell ref="G3:N3"/>
    <mergeCell ref="I7:I20"/>
    <mergeCell ref="I21:I22"/>
    <mergeCell ref="J7:J20"/>
    <mergeCell ref="J21:J22"/>
    <mergeCell ref="K7:K20"/>
    <mergeCell ref="K21:K22"/>
    <mergeCell ref="L7:L20"/>
    <mergeCell ref="M7:M20"/>
    <mergeCell ref="N7:N20"/>
    <mergeCell ref="L21:L22"/>
  </mergeCells>
  <conditionalFormatting sqref="B7:B26">
    <cfRule type="cellIs" priority="56" dxfId="11" operator="greaterThanOrEqual">
      <formula>1</formula>
    </cfRule>
    <cfRule type="containsBlanks" priority="61" dxfId="9">
      <formula>LEN(TRIM(B7))=0</formula>
    </cfRule>
  </conditionalFormatting>
  <conditionalFormatting sqref="D7:D26">
    <cfRule type="containsBlanks" priority="2" dxfId="9">
      <formula>LEN(TRIM(D7))=0</formula>
    </cfRule>
  </conditionalFormatting>
  <conditionalFormatting sqref="G7:G26 Q7:Q26">
    <cfRule type="notContainsBlanks" priority="30" dxfId="8">
      <formula>LEN(TRIM(G7))&gt;0</formula>
    </cfRule>
    <cfRule type="notContainsBlanks" priority="31" dxfId="7">
      <formula>LEN(TRIM(G7))&gt;0</formula>
    </cfRule>
    <cfRule type="containsBlanks" priority="33" dxfId="6">
      <formula>LEN(TRIM(G7))=0</formula>
    </cfRule>
  </conditionalFormatting>
  <conditionalFormatting sqref="G7:G26">
    <cfRule type="notContainsBlanks" priority="29" dxfId="5">
      <formula>LEN(TRIM(G7))&gt;0</formula>
    </cfRule>
  </conditionalFormatting>
  <conditionalFormatting sqref="H7:H26">
    <cfRule type="containsText" priority="6" dxfId="4" operator="containsText" text="ANO">
      <formula>NOT(ISERROR(SEARCH("ANO",H7)))</formula>
    </cfRule>
    <cfRule type="containsBlanks" priority="7" dxfId="3">
      <formula>LEN(TRIM(H7))=0</formula>
    </cfRule>
    <cfRule type="notContainsBlanks" priority="8" dxfId="2">
      <formula>LEN(TRIM(H7))&gt;0</formula>
    </cfRule>
  </conditionalFormatting>
  <conditionalFormatting sqref="S7:S26">
    <cfRule type="cellIs" priority="52" dxfId="1" operator="equal">
      <formula>"NEVYHOVUJE"</formula>
    </cfRule>
    <cfRule type="cellIs" priority="53" dxfId="0" operator="equal">
      <formula>"VYHOVUJE"</formula>
    </cfRule>
  </conditionalFormatting>
  <dataValidations count="3">
    <dataValidation type="list" showInputMessage="1" showErrorMessage="1" sqref="J7 H7:H26">
      <formula1>"ANO,NE"</formula1>
    </dataValidation>
    <dataValidation type="list" showInputMessage="1" showErrorMessage="1" sqref="E7:E26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1811023622047245" right="0.15748031496062992" top="0.2755905511811024" bottom="0.2755905511811024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2023-05-02T05:33:19Z</cp:lastPrinted>
  <dcterms:created xsi:type="dcterms:W3CDTF">2014-03-05T12:43:32Z</dcterms:created>
  <dcterms:modified xsi:type="dcterms:W3CDTF">2023-05-02T12:19:13Z</dcterms:modified>
  <cp:category/>
  <cp:version/>
  <cp:contentType/>
  <cp:contentStatus/>
  <cp:revision>1</cp:revision>
</cp:coreProperties>
</file>