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30108 - 14.04. - ZCU - Výpočetní technika (III.) 036 - 2023 PC a monitor p. Lang připravit\Odevzdání\"/>
    </mc:Choice>
  </mc:AlternateContent>
  <xr:revisionPtr revIDLastSave="0" documentId="13_ncr:1_{5DFCBC3B-CEFB-4BC6-B4A0-12886C55B542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</workbook>
</file>

<file path=xl/calcChain.xml><?xml version="1.0" encoding="utf-8"?>
<calcChain xmlns="http://schemas.openxmlformats.org/spreadsheetml/2006/main">
  <c r="S10" i="1" l="1"/>
  <c r="S12" i="1"/>
  <c r="S7" i="1"/>
  <c r="S8" i="1"/>
  <c r="S9" i="1"/>
  <c r="T11" i="1"/>
  <c r="P10" i="1"/>
  <c r="P11" i="1"/>
  <c r="P12" i="1"/>
  <c r="T10" i="1"/>
  <c r="S11" i="1"/>
  <c r="P8" i="1"/>
  <c r="P9" i="1"/>
  <c r="T8" i="1"/>
  <c r="P7" i="1"/>
  <c r="T12" i="1" l="1"/>
  <c r="T7" i="1"/>
  <c r="T9" i="1"/>
  <c r="R15" i="1"/>
  <c r="Q15" i="1"/>
</calcChain>
</file>

<file path=xl/sharedStrings.xml><?xml version="1.0" encoding="utf-8"?>
<sst xmlns="http://schemas.openxmlformats.org/spreadsheetml/2006/main" count="78" uniqueCount="65">
  <si>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</si>
  <si>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</si>
  <si>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</si>
  <si>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</si>
  <si>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</si>
  <si>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</si>
  <si>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</si>
  <si>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</si>
  <si>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</si>
  <si>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</si>
  <si>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</si>
  <si>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</si>
  <si>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</si>
  <si>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>30234500-3 - Paměťová archivační média</t>
  </si>
  <si>
    <t>30234600-4 - Flash paměť</t>
  </si>
  <si>
    <t xml:space="preserve">30236100-3 - Rozšíření paměti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</si>
  <si>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</si>
  <si>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</si>
  <si>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</si>
  <si>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</si>
  <si>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</si>
  <si>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</si>
  <si>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</si>
  <si>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</si>
  <si>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</si>
  <si>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</si>
  <si>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</si>
  <si>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</si>
  <si>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</si>
  <si>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</si>
  <si>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</si>
  <si>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</si>
  <si>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</si>
  <si>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</si>
  <si>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</si>
  <si>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</si>
  <si>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Externí disk</t>
  </si>
  <si>
    <t>Společná faktura</t>
  </si>
  <si>
    <t>Ing. Vladislav Lang, Ph.D.,
Tel.: 725 519 955,
37763 4717</t>
  </si>
  <si>
    <t>Teslova 1200/11,
301 00 Plzeň,
Nové technologie – výzkumné centrum - Infračervené technologie,
místnost TH 214</t>
  </si>
  <si>
    <t>Flash disk</t>
  </si>
  <si>
    <t xml:space="preserve">Příloha č. 2 Kupní smlouvy - technická specifikace
Výpočetní technika (III.) 036 - 2023 </t>
  </si>
  <si>
    <t>Paměťový modul 16 GB</t>
  </si>
  <si>
    <t>Paměťový modul 8GB</t>
  </si>
  <si>
    <t>Národní plán obnovy pro oblast vysokých škol pro roky 2022–2024
Registrační číslo projektu: NPO_ZČU_MSMT-16584/2022
Specifický cíl A: Transformace formy a obsahu VŠ vzdělávání 
Specifický cíl A2: Rozvoj v oblasti distanční výuky, online výuky a blended learning</t>
  </si>
  <si>
    <t>PC nadstandard pro grafické práce včetně klávesnice a myši</t>
  </si>
  <si>
    <t>Výkon procesoru v Passmark CPU více než 19 800 bodů (platné ke dni 20.03.2023), minimálně 6 jader.
Skříň typu Tower se zdrojem o výkonu minimálně 550 W.
Operační paměť typu DDR5 minimálně 32 GB.
Grafická karta s výkonem v Passmarku více než 16 900 bodů (platné ke dni 20.03.2023).
SSD disk o kapacitě minimálně 1 TB.
HDD disk o kapacitě minimálně 2 TB.
Minimálně 8 USB portů, z toho minimálně 4 USB 3.0 porty, minimálně 1 USB-C.
V předním panelu minimálně 4x USB 3.0.
Minimálně 4x slot na RAM.
Síťová karta 1 Gb/s Ethernet s podporou PXE (může být integrovaná).
Grafický výstup minimálně 2x HDMI nebo Displayport.
Včetně CZ klávesnice.
Včetně optické myši 3tl./kolečko.
Operační systém Windows 64-bit (Windows 11 Pro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Skříň nesmí být plombovaná a musí umožňovat beznástrojové otevření.
Záruka na zboží min. 60 měsíců, servis NBD on site po dobu 60 měsíců.</t>
  </si>
  <si>
    <t>Záruka na zboží min. 60 měsíců, servis NBD on site po dobu 60 měsíců.</t>
  </si>
  <si>
    <t>Monitor min. 24" pro PC nadstandard</t>
  </si>
  <si>
    <t>NE</t>
  </si>
  <si>
    <t>Záruka na zboží min. 60 měsíců.</t>
  </si>
  <si>
    <t>Záruka na zboží min. 36 měsíců.</t>
  </si>
  <si>
    <t>Paměťový modul rozšiřující operační paměť počítače HP Z1 TWR G9 550W z 16 GB na 32 GB, tj. o 16 GB, nutné parametry DDR5/16GB/4800MHz/CL40/1x16GB.
Záruka min. 60 měsíců.</t>
  </si>
  <si>
    <t>Paměťový modul rozšiřující operační paměť počítače HP Pro Tower 400 G9 260W z 8 GB na 16 GB, tj. o 8 GB, nutné parametry DDR4/8GB/3200MHz/CL22/1x8GB.
Záruka min. 60 měsíců.</t>
  </si>
  <si>
    <t>Externí 2,5" disk.
připojení Micro USB-B.
Kapacita min. 4 TB.
Rozhraní USB 3.2 Gen 1 (USB 3.0).
Materiál kov.
Včetně kabelu pro připojení.
Záruka min. 36 měsíců.</t>
  </si>
  <si>
    <t>Flash disk minimálně USB 3.2 Gen 1 (USB 3.0), USB-A.
Kapacita minimálně 128 GB.
Rychlost čtení minimálně  400 MB/s.
Miniaturní, odolný, s poutkem na klíče.
Záruka min. 36 měsíců.</t>
  </si>
  <si>
    <r>
      <t xml:space="preserve">LCD monitor, úhlopříčka minimálně 24".
Rozlišení minimálně 1920 × 1200, IPS.
Poměr stran 16:10.
Obnovovací frekvence minimálně </t>
    </r>
    <r>
      <rPr>
        <sz val="11"/>
        <color rgb="FFFF0000"/>
        <rFont val="Calibri"/>
        <family val="2"/>
        <charset val="238"/>
        <scheme val="minor"/>
      </rPr>
      <t xml:space="preserve">60 </t>
    </r>
    <r>
      <rPr>
        <sz val="11"/>
        <color theme="1"/>
        <rFont val="Calibri"/>
        <family val="2"/>
        <charset val="238"/>
        <scheme val="minor"/>
      </rPr>
      <t>Hz.
Odezva maximálně 5 ms.
Maximální jas minimálně 250 cd/m2.
Kontrast 1000:1.
Povrch displeje antireflexní, filtr modrého světla.
Vstupy minimálně: DisplayPort 1.2, HDMI 1.4.
Nastavitelná výška, pivot.
Záruka min. 60 měsíců, servis NBD on site po dobu 60 měsíců.</t>
    </r>
  </si>
  <si>
    <t xml:space="preserve">HP Z1 TWR G9, procesor Intel Core i5-12500 3.00G 18MB 6 cores 65W, skříň tower a 550W zdroj, 32GB (1x32GB) DDR5 4800 , grafická karta NVIDIA GeForce RTX 3060 12 GB 0, SSD 1TB PCIe-4x4 2280 NVMe TLC Solid State Drive, HDD 2TB 7200RPM SATA 3.5in, přední strana (4) USB 3.2 Gen 2 Type-A 10 Gbps signaling rate ports, (1) USB 3.2 Gen 2x2 Type-C 20 Gbps signaling rate port, zadní strana (3) USB 2.0 Type-A 480 Mbps signaling rate ports
(3) USB 3.2 Gen 1 Type-A 5 Gbps signaling rate ports, 4 sloty na RAM celkem, síťová karta RJ-45 konektor, grafické výstupy HDMI + DispayPort, součástí CZ klávesnice a optická myš s kolečkem, OS Windows 11 Pro 64, existence ovladačů použitého HW ve Windows 11, podpora přes internet umožňuje stahovat ovladače a manuál adresně pro konkrétní zařízení, skříň není plombovaná a umožňuje beznástrojové otevření, záruka 5 let NBD on-site </t>
  </si>
  <si>
    <t>https://h20195.www2.hp.com/v2/getpdf.aspx/c08112669.pdf</t>
  </si>
  <si>
    <t>HP Z24n G3 24" (1C4Z5AA#ABB) záruka 5 let NBD on-site</t>
  </si>
  <si>
    <t>https://support.hp.com/my-en/document/c06968753</t>
  </si>
  <si>
    <t>Kingston/DDR5/16GB/4800MHz/CL40/1x16GB (KCP548US8-16) záruka 60 měsíců</t>
  </si>
  <si>
    <t>Kingston/DDR4/8GB/3200MHz/CL22/1x8GB (KCP432NS8/8) záruka 60 měsíců</t>
  </si>
  <si>
    <t>WD BLACK P10 Game drive 4TB, černý (WDBA3A0040BBK-WESN) záruka 36 měsíců</t>
  </si>
  <si>
    <t>Samsung USB 3.1 128GB Fit Plus (Samsung USB 3.1 128GB Fit Plus)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</si>
</sst>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left" vertical="center" wrapText="1" indent="1"/>
    </xf>
    <xf numFmtId="0" fontId="4" fillId="6" borderId="19" xfId="0" applyFont="1" applyFill="1" applyBorder="1" applyAlignment="1">
      <alignment horizontal="left" vertical="center" wrapText="1" indent="1"/>
    </xf>
    <xf numFmtId="0" fontId="4" fillId="6" borderId="13" xfId="0" applyFont="1" applyFill="1" applyBorder="1" applyAlignment="1">
      <alignment horizontal="left" vertical="center" wrapText="1" indent="1"/>
    </xf>
    <xf numFmtId="0" fontId="3" fillId="3" borderId="17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3" borderId="2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A6" zoomScale="70" zoomScaleNormal="70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43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7.28515625" customWidth="1"/>
    <col min="12" max="12" width="35.140625" customWidth="1"/>
    <col min="13" max="13" width="29.85546875" customWidth="1"/>
    <col min="14" max="14" width="37.42578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9.140625" style="5" customWidth="1"/>
  </cols>
  <sheetData>
    <row r="1" spans="1:22" ht="40.9" customHeight="1" x14ac:dyDescent="0.25">
      <c r="B1" s="103" t="s">
        <v>41</v>
      </c>
      <c r="C1" s="104"/>
      <c r="D1" s="104"/>
      <c r="E1"/>
      <c r="G1" s="41"/>
      <c r="V1"/>
    </row>
    <row r="2" spans="1:22" ht="78" customHeight="1" x14ac:dyDescent="0.25">
      <c r="C2"/>
      <c r="D2" s="9"/>
      <c r="E2" s="10"/>
      <c r="G2" s="107"/>
      <c r="H2" s="108"/>
      <c r="I2" s="108"/>
      <c r="J2" s="108"/>
      <c r="K2" s="108"/>
      <c r="L2" s="108"/>
      <c r="M2" s="108"/>
      <c r="N2" s="10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108"/>
      <c r="H3" s="108"/>
      <c r="I3" s="108"/>
      <c r="J3" s="108"/>
      <c r="K3" s="108"/>
      <c r="L3" s="108"/>
      <c r="M3" s="108"/>
      <c r="N3" s="10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5" t="s">
        <v>2</v>
      </c>
      <c r="H5" s="10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35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25</v>
      </c>
      <c r="V6" s="34" t="s">
        <v>26</v>
      </c>
    </row>
    <row r="7" spans="1:22" ht="315.75" customHeight="1" thickTop="1" x14ac:dyDescent="0.25">
      <c r="A7" s="20"/>
      <c r="B7" s="51">
        <v>1</v>
      </c>
      <c r="C7" s="52" t="s">
        <v>45</v>
      </c>
      <c r="D7" s="53">
        <v>1</v>
      </c>
      <c r="E7" s="54" t="s">
        <v>33</v>
      </c>
      <c r="F7" s="73" t="s">
        <v>46</v>
      </c>
      <c r="G7" s="80" t="s">
        <v>57</v>
      </c>
      <c r="H7" s="83" t="s">
        <v>58</v>
      </c>
      <c r="I7" s="109" t="s">
        <v>37</v>
      </c>
      <c r="J7" s="109" t="s">
        <v>34</v>
      </c>
      <c r="K7" s="100" t="s">
        <v>44</v>
      </c>
      <c r="L7" s="72" t="s">
        <v>47</v>
      </c>
      <c r="M7" s="113" t="s">
        <v>38</v>
      </c>
      <c r="N7" s="113" t="s">
        <v>39</v>
      </c>
      <c r="O7" s="110">
        <v>45</v>
      </c>
      <c r="P7" s="55">
        <f t="shared" ref="P7:P12" si="0">D7*Q7</f>
        <v>32500</v>
      </c>
      <c r="Q7" s="56">
        <v>32500</v>
      </c>
      <c r="R7" s="85">
        <v>28394</v>
      </c>
      <c r="S7" s="57">
        <f t="shared" ref="S7:S12" si="1">D7*R7</f>
        <v>28394</v>
      </c>
      <c r="T7" s="58" t="str">
        <f>IF(ISNUMBER(R7), IF(R7&gt;Q7,"NEVYHOVUJE","VYHOVUJE")," ")</f>
        <v>VYHOVUJE</v>
      </c>
      <c r="U7" s="97"/>
      <c r="V7" s="76" t="s">
        <v>11</v>
      </c>
    </row>
    <row r="8" spans="1:22" ht="209.25" customHeight="1" x14ac:dyDescent="0.25">
      <c r="A8" s="20"/>
      <c r="B8" s="59">
        <v>2</v>
      </c>
      <c r="C8" s="60" t="s">
        <v>48</v>
      </c>
      <c r="D8" s="61">
        <v>1</v>
      </c>
      <c r="E8" s="62" t="s">
        <v>33</v>
      </c>
      <c r="F8" s="79" t="s">
        <v>56</v>
      </c>
      <c r="G8" s="81" t="s">
        <v>59</v>
      </c>
      <c r="H8" s="84" t="s">
        <v>60</v>
      </c>
      <c r="I8" s="101"/>
      <c r="J8" s="101"/>
      <c r="K8" s="101"/>
      <c r="L8" s="64" t="s">
        <v>47</v>
      </c>
      <c r="M8" s="114"/>
      <c r="N8" s="114"/>
      <c r="O8" s="111"/>
      <c r="P8" s="65">
        <f t="shared" si="0"/>
        <v>6600</v>
      </c>
      <c r="Q8" s="66">
        <v>6600</v>
      </c>
      <c r="R8" s="86">
        <v>5014</v>
      </c>
      <c r="S8" s="67">
        <f t="shared" si="1"/>
        <v>5014</v>
      </c>
      <c r="T8" s="68" t="str">
        <f t="shared" ref="T8:T9" si="2">IF(ISNUMBER(R8), IF(R8&gt;Q8,"NEVYHOVUJE","VYHOVUJE")," ")</f>
        <v>VYHOVUJE</v>
      </c>
      <c r="U8" s="98"/>
      <c r="V8" s="69" t="s">
        <v>12</v>
      </c>
    </row>
    <row r="9" spans="1:22" ht="51.75" customHeight="1" x14ac:dyDescent="0.25">
      <c r="A9" s="20"/>
      <c r="B9" s="59">
        <v>3</v>
      </c>
      <c r="C9" s="60" t="s">
        <v>42</v>
      </c>
      <c r="D9" s="61">
        <v>1</v>
      </c>
      <c r="E9" s="62" t="s">
        <v>33</v>
      </c>
      <c r="F9" s="74" t="s">
        <v>52</v>
      </c>
      <c r="G9" s="81" t="s">
        <v>61</v>
      </c>
      <c r="H9" s="63" t="s">
        <v>49</v>
      </c>
      <c r="I9" s="101"/>
      <c r="J9" s="101"/>
      <c r="K9" s="101"/>
      <c r="L9" s="64" t="s">
        <v>50</v>
      </c>
      <c r="M9" s="114"/>
      <c r="N9" s="114"/>
      <c r="O9" s="111"/>
      <c r="P9" s="65">
        <f t="shared" si="0"/>
        <v>1500</v>
      </c>
      <c r="Q9" s="66">
        <v>1500</v>
      </c>
      <c r="R9" s="86">
        <v>1254</v>
      </c>
      <c r="S9" s="67">
        <f t="shared" si="1"/>
        <v>1254</v>
      </c>
      <c r="T9" s="68" t="str">
        <f t="shared" si="2"/>
        <v>VYHOVUJE</v>
      </c>
      <c r="U9" s="98"/>
      <c r="V9" s="69" t="s">
        <v>15</v>
      </c>
    </row>
    <row r="10" spans="1:22" ht="51.75" customHeight="1" x14ac:dyDescent="0.25">
      <c r="A10" s="20"/>
      <c r="B10" s="59">
        <v>4</v>
      </c>
      <c r="C10" s="60" t="s">
        <v>43</v>
      </c>
      <c r="D10" s="61">
        <v>2</v>
      </c>
      <c r="E10" s="62" t="s">
        <v>33</v>
      </c>
      <c r="F10" s="74" t="s">
        <v>53</v>
      </c>
      <c r="G10" s="81" t="s">
        <v>62</v>
      </c>
      <c r="H10" s="63" t="s">
        <v>49</v>
      </c>
      <c r="I10" s="101"/>
      <c r="J10" s="101"/>
      <c r="K10" s="101"/>
      <c r="L10" s="64" t="s">
        <v>50</v>
      </c>
      <c r="M10" s="114"/>
      <c r="N10" s="114"/>
      <c r="O10" s="111"/>
      <c r="P10" s="65">
        <f t="shared" si="0"/>
        <v>1200</v>
      </c>
      <c r="Q10" s="66">
        <v>600</v>
      </c>
      <c r="R10" s="86">
        <v>425</v>
      </c>
      <c r="S10" s="67">
        <f t="shared" si="1"/>
        <v>850</v>
      </c>
      <c r="T10" s="68" t="str">
        <f t="shared" ref="T10:T12" si="3">IF(ISNUMBER(R10), IF(R10&gt;Q10,"NEVYHOVUJE","VYHOVUJE")," ")</f>
        <v>VYHOVUJE</v>
      </c>
      <c r="U10" s="98"/>
      <c r="V10" s="69" t="s">
        <v>15</v>
      </c>
    </row>
    <row r="11" spans="1:22" ht="120.75" customHeight="1" x14ac:dyDescent="0.25">
      <c r="A11" s="20"/>
      <c r="B11" s="59">
        <v>5</v>
      </c>
      <c r="C11" s="60" t="s">
        <v>36</v>
      </c>
      <c r="D11" s="61">
        <v>1</v>
      </c>
      <c r="E11" s="62" t="s">
        <v>33</v>
      </c>
      <c r="F11" s="74" t="s">
        <v>54</v>
      </c>
      <c r="G11" s="81" t="s">
        <v>63</v>
      </c>
      <c r="H11" s="63" t="s">
        <v>49</v>
      </c>
      <c r="I11" s="101"/>
      <c r="J11" s="101"/>
      <c r="K11" s="101"/>
      <c r="L11" s="64" t="s">
        <v>51</v>
      </c>
      <c r="M11" s="114"/>
      <c r="N11" s="114"/>
      <c r="O11" s="111"/>
      <c r="P11" s="65">
        <f t="shared" si="0"/>
        <v>3300</v>
      </c>
      <c r="Q11" s="66">
        <v>3300</v>
      </c>
      <c r="R11" s="86">
        <v>2808</v>
      </c>
      <c r="S11" s="67">
        <f t="shared" si="1"/>
        <v>2808</v>
      </c>
      <c r="T11" s="68" t="str">
        <f t="shared" si="3"/>
        <v>VYHOVUJE</v>
      </c>
      <c r="U11" s="98"/>
      <c r="V11" s="69" t="s">
        <v>13</v>
      </c>
    </row>
    <row r="12" spans="1:22" ht="99.75" customHeight="1" thickBot="1" x14ac:dyDescent="0.3">
      <c r="A12" s="20"/>
      <c r="B12" s="42">
        <v>6</v>
      </c>
      <c r="C12" s="43" t="s">
        <v>40</v>
      </c>
      <c r="D12" s="44">
        <v>4</v>
      </c>
      <c r="E12" s="45" t="s">
        <v>33</v>
      </c>
      <c r="F12" s="75" t="s">
        <v>55</v>
      </c>
      <c r="G12" s="82" t="s">
        <v>64</v>
      </c>
      <c r="H12" s="46" t="s">
        <v>49</v>
      </c>
      <c r="I12" s="102"/>
      <c r="J12" s="102"/>
      <c r="K12" s="102"/>
      <c r="L12" s="70" t="s">
        <v>51</v>
      </c>
      <c r="M12" s="115"/>
      <c r="N12" s="115"/>
      <c r="O12" s="112"/>
      <c r="P12" s="47">
        <f t="shared" si="0"/>
        <v>2000</v>
      </c>
      <c r="Q12" s="48">
        <v>500</v>
      </c>
      <c r="R12" s="87">
        <v>454</v>
      </c>
      <c r="S12" s="49">
        <f t="shared" si="1"/>
        <v>1816</v>
      </c>
      <c r="T12" s="50" t="str">
        <f t="shared" si="3"/>
        <v>VYHOVUJE</v>
      </c>
      <c r="U12" s="99"/>
      <c r="V12" s="71" t="s">
        <v>14</v>
      </c>
    </row>
    <row r="13" spans="1:22" ht="17.4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</row>
    <row r="14" spans="1:22" ht="51.75" customHeight="1" thickTop="1" thickBot="1" x14ac:dyDescent="0.3">
      <c r="B14" s="95" t="s">
        <v>31</v>
      </c>
      <c r="C14" s="95"/>
      <c r="D14" s="95"/>
      <c r="E14" s="95"/>
      <c r="F14" s="95"/>
      <c r="G14" s="95"/>
      <c r="H14" s="40"/>
      <c r="I14" s="40"/>
      <c r="J14" s="21"/>
      <c r="K14" s="21"/>
      <c r="L14" s="6"/>
      <c r="M14" s="6"/>
      <c r="N14" s="6"/>
      <c r="O14" s="22"/>
      <c r="P14" s="22"/>
      <c r="Q14" s="23" t="s">
        <v>9</v>
      </c>
      <c r="R14" s="92" t="s">
        <v>10</v>
      </c>
      <c r="S14" s="93"/>
      <c r="T14" s="94"/>
      <c r="U14" s="24"/>
      <c r="V14" s="25"/>
    </row>
    <row r="15" spans="1:22" ht="50.45" customHeight="1" thickTop="1" thickBot="1" x14ac:dyDescent="0.3">
      <c r="B15" s="96" t="s">
        <v>29</v>
      </c>
      <c r="C15" s="96"/>
      <c r="D15" s="96"/>
      <c r="E15" s="96"/>
      <c r="F15" s="96"/>
      <c r="G15" s="96"/>
      <c r="H15" s="96"/>
      <c r="I15" s="26"/>
      <c r="L15" s="9"/>
      <c r="M15" s="9"/>
      <c r="N15" s="9"/>
      <c r="O15" s="27"/>
      <c r="P15" s="27"/>
      <c r="Q15" s="28">
        <f>SUM(P7:P12)</f>
        <v>47100</v>
      </c>
      <c r="R15" s="89">
        <f>SUM(S7:S12)</f>
        <v>40136</v>
      </c>
      <c r="S15" s="90"/>
      <c r="T15" s="91"/>
    </row>
    <row r="16" spans="1:22" ht="15.75" thickTop="1" x14ac:dyDescent="0.25">
      <c r="B16" s="88" t="s">
        <v>30</v>
      </c>
      <c r="C16" s="88"/>
      <c r="D16" s="88"/>
      <c r="E16" s="88"/>
      <c r="F16" s="88"/>
      <c r="G16" s="88"/>
      <c r="H16" s="78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8"/>
      <c r="H17" s="78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8"/>
      <c r="H18" s="78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78"/>
      <c r="H19" s="78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H21" s="3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8"/>
      <c r="H100" s="78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8"/>
      <c r="H101" s="78"/>
      <c r="I101" s="11"/>
      <c r="J101" s="11"/>
      <c r="K101" s="11"/>
      <c r="L101" s="11"/>
      <c r="M101" s="11"/>
      <c r="N101" s="5"/>
      <c r="O101" s="5"/>
      <c r="P101" s="5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</sheetData>
  <sheetProtection algorithmName="SHA-512" hashValue="1qXSezPXXQ0w1n3t/GADeXexnZ0yHQho+hU1nao+SZQ7GVpm/dU3G1cgDkN/QVkP/IgATM1GmeWYcN6VIBLHKg==" saltValue="dQrDjMTk28D2jcxoyLsEDQ==" spinCount="100000" sheet="1" objects="1" scenarios="1"/>
  <mergeCells count="15">
    <mergeCell ref="U7:U12"/>
    <mergeCell ref="K7:K12"/>
    <mergeCell ref="B1:D1"/>
    <mergeCell ref="G5:H5"/>
    <mergeCell ref="G2:N3"/>
    <mergeCell ref="I7:I12"/>
    <mergeCell ref="J7:J12"/>
    <mergeCell ref="O7:O12"/>
    <mergeCell ref="M7:M12"/>
    <mergeCell ref="N7:N12"/>
    <mergeCell ref="B16:G16"/>
    <mergeCell ref="R15:T15"/>
    <mergeCell ref="R14:T14"/>
    <mergeCell ref="B14:G14"/>
    <mergeCell ref="B15:H15"/>
  </mergeCells>
  <conditionalFormatting sqref="D7:D12 B7:B12">
    <cfRule type="containsBlanks" dxfId="7" priority="96">
      <formula>LEN(TRIM(B7))=0</formula>
    </cfRule>
  </conditionalFormatting>
  <conditionalFormatting sqref="B7:B12">
    <cfRule type="cellIs" dxfId="6" priority="93" operator="greaterThanOrEqual">
      <formula>1</formula>
    </cfRule>
  </conditionalFormatting>
  <conditionalFormatting sqref="T7:T12">
    <cfRule type="cellIs" dxfId="5" priority="80" operator="equal">
      <formula>"VYHOVUJE"</formula>
    </cfRule>
  </conditionalFormatting>
  <conditionalFormatting sqref="T7:T12">
    <cfRule type="cellIs" dxfId="4" priority="79" operator="equal">
      <formula>"NEVYHOVUJE"</formula>
    </cfRule>
  </conditionalFormatting>
  <conditionalFormatting sqref="G7:H12 R7:R12">
    <cfRule type="containsBlanks" dxfId="3" priority="73">
      <formula>LEN(TRIM(G7))=0</formula>
    </cfRule>
  </conditionalFormatting>
  <conditionalFormatting sqref="G7:H12 R7:R12">
    <cfRule type="notContainsBlanks" dxfId="2" priority="71">
      <formula>LEN(TRIM(G7))&gt;0</formula>
    </cfRule>
  </conditionalFormatting>
  <conditionalFormatting sqref="G7:H12 R7:R12">
    <cfRule type="notContainsBlanks" dxfId="1" priority="70">
      <formula>LEN(TRIM(G7))&gt;0</formula>
    </cfRule>
  </conditionalFormatting>
  <conditionalFormatting sqref="G7:H12">
    <cfRule type="notContainsBlanks" dxfId="0" priority="6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2" xr:uid="{8C26EAE3-16EE-4825-9C10-C919BCF6B1BA}">
      <formula1>"ks,bal,sada,m,"</formula1>
    </dataValidation>
    <dataValidation type="list" allowBlank="1" showInputMessage="1" showErrorMessage="1" sqref="V7:V12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2023-03-23T11:49:36Z</cp:lastPrinted>
  <dcterms:created xsi:type="dcterms:W3CDTF">2014-03-05T12:43:32Z</dcterms:created>
  <dcterms:modified xsi:type="dcterms:W3CDTF">2023-04-12T07:53:17Z</dcterms:modified>
</cp:coreProperties>
</file>