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technika'!$B$1:$V$22</definedName>
  </definedNames>
  <calcPr calcId="191029"/>
  <extLst/>
</workbook>
</file>

<file path=xl/sharedStrings.xml><?xml version="1.0" encoding="utf-8"?>
<sst xmlns="http://schemas.openxmlformats.org/spreadsheetml/2006/main" count="94" uniqueCount="64">
  <si>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</si>
  <si>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</si>
  <si>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</si>
  <si>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</si>
  <si>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</si>
  <si>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</si>
  <si>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</si>
  <si>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</si>
  <si>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</si>
  <si>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</si>
  <si>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</si>
  <si>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</si>
  <si>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>30231000-7 - Počítačové monitory a konzoly</t>
  </si>
  <si>
    <t xml:space="preserve">30233132-5 - Diskové jednotky </t>
  </si>
  <si>
    <t>30237100-0 - Součásti počítačů</t>
  </si>
  <si>
    <t>30237300-2 - Doplňky k počítačům</t>
  </si>
  <si>
    <t>32572000-3 - Komunikační kabely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</si>
  <si>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</si>
  <si>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</si>
  <si>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</si>
  <si>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</si>
  <si>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</si>
  <si>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</si>
  <si>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</si>
  <si>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</si>
  <si>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</si>
  <si>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</si>
  <si>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</si>
  <si>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</si>
  <si>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</si>
  <si>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</si>
  <si>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</si>
  <si>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</si>
  <si>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</si>
  <si>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</si>
  <si>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</si>
  <si>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Pokud financováno z projektových prostředků, pak ŘEŠITEL uvede: NÁZEV A ČÍSLO DOTAČNÍHO PROJEKTU</t>
  </si>
  <si>
    <t xml:space="preserve">Příloha č. 2 Kupní smlouvy - technická specifikace
Výpočetní technika (III.) 039 - 2023 </t>
  </si>
  <si>
    <t>Notebook 15,6''</t>
  </si>
  <si>
    <t>Baterie do Dell Precision 5530</t>
  </si>
  <si>
    <t>SSD disk 2TB</t>
  </si>
  <si>
    <t>Dokovací stanice USB-C</t>
  </si>
  <si>
    <t>Monitor 34''</t>
  </si>
  <si>
    <t>SSD disk 1TB</t>
  </si>
  <si>
    <t>Patch kabel UTP Cat5e 5m</t>
  </si>
  <si>
    <t>Společná faktura</t>
  </si>
  <si>
    <t>Ing. Jiří Basl, Ph.D., 
Tel.: 37763 4249,
603 216 039</t>
  </si>
  <si>
    <t>Univerzitní 26, 
301 00 Plzeň,
Fakulta elektrotechnická - Katedra elektroniky a informačních technologií,
místnost EK 502</t>
  </si>
  <si>
    <t>Záruka na zboží min. 60 měsíců, servis NBD on site.</t>
  </si>
  <si>
    <t>Záruka na zboží min. 36 měsíců.</t>
  </si>
  <si>
    <t>Tenký notebook 15,6''</t>
  </si>
  <si>
    <t>Výkon procesoru v Passmark CPU více než 17 500 bodů, minimálně 12 jader. 
Operační paměť min. 32 GB DDR4. 
Displej 15,6'' min. FHD 1920 x 1080, nedotykový, matný, min. 250 nitů. 
Grafika s výkonem G3D min. 2 600. 
SSD disk M.2 1TB PCIe NVMe. 
Obsahuje integrovaný bezdrátový adaptér WiFi 802.11ac a BT. 
Porty min.:  ethernet RJ45, min. 2x USB-C  Thunderbolt 4, 2x USB-A 3.2. 
Univerzální zvukový port, HDMI. 
Klávesnice US bez CZ popisu (tj. jednořádkový dlouhý Enter a dlouhý levý shift), numerické klávesy. 
Podpora prostřednictvím internetu umožňuje stahování ovladačů a manuálu z internetu adresně pro konkrétní zadaný typ (sériové číslo) zařízení.
Webkamera HD min. 1080 px. 
Bez operačního systému, bude instalován Linux. 
Záruka min. 60 měsíců, servis NBD on site.</t>
  </si>
  <si>
    <t xml:space="preserve">Výkon procesoru v Passmark CPU více než 13 800 bodů, minimálně 10 jader. 
Operační paměť min. 32GB DDR4. 
Displej 15,6'' FHD min. 1920 x 1080, nedotykový, matný, min. 250 nitů. 
Grafická karta externí s výkonem G3D min. 4 400. 
SSD disk M.2 1TB PCIe NVMe. 
Obsahuje integrovaný bezdrátový adaptér WiFi 802.11ac a BT.  
Porty min.: ethernet RJ45, min. 2x USB-C  Thunderbolt 4, 2x USB-A 3.2. 
Univerzální zvukový port, HDMI. 
Podsvícená klávesnice CZ, numerické klávesy. 
Podpora prostřednictvím internetu umožňuje stahování ovladačů a manuálu z internetu adresně pro konkrétní zadaný typ (sériové číslo) zařízení. 
Webkamera HD min. 1080 px. 
Operační systém Windows 10 nebo Windows 11, stačí ve verzi Home - OS Windows požadujeme z důvodu kompatibility s interními aplikacemi ZČU (Stag, Magion,...). </t>
  </si>
  <si>
    <t>Náhradní baterie do notebooku Dell Precision 5530, service tag 5K0N0Z2. Min. 4900 mAh, min. 56 Wh, 3 články. Není požadován originální náhradní díl.</t>
  </si>
  <si>
    <t>Kapacita min. 2TB.
Formát 2,5''.
Rozhraní SATA. 
Životnost min. 720 TBW.</t>
  </si>
  <si>
    <r>
      <t xml:space="preserve">Dokovací stanice </t>
    </r>
    <r>
      <rPr>
        <b/>
        <sz val="11"/>
        <color theme="1"/>
        <rFont val="Calibri"/>
        <family val="2"/>
        <scheme val="minor"/>
      </rPr>
      <t xml:space="preserve">kompatibilní s notebooky pol.č. 3, 4 a 5. </t>
    </r>
    <r>
      <rPr>
        <sz val="11"/>
        <color theme="1"/>
        <rFont val="Calibri"/>
        <family val="2"/>
        <scheme val="minor"/>
      </rPr>
      <t xml:space="preserve">
Možnost dobíjení notebooku přes dokovací stanici. 
Porty min.: 1x USB-C 3.1 2. generace, 1x Port USB-A 3.1 1. generace s technologií PowerShare, 2x DisplayPort 1.4, 1x Port HDMI 2.0b, 1x Víceúčelový port USB-C DisplayPort, 2x Port USB-A 3.1 1. generace, 1x Rozhraní gigabitového ethernetu RJ45, 1x Napájení.
Power deliwery min. 90 W, zdroj min. 130 W.</t>
    </r>
  </si>
  <si>
    <t>LCD monitor prohnutý, min. Quad HD 3440 × 1440.
Typ panelu: VA.
Poměr stran: 21:9 širokoúhlý.
Doba odezvy max. 4 ms.
Frekvence min. 100 Hz.
FreeSync.
Jas min. 300 cd/m2.
Kontrast 3000:1.
DisplayPort 1.2, HDMI 2.0, sluchátkový výstup.
Nastavitelná výška, repro, VESA. 
Součástí dodávky kabel DP.
Záruka min. 36 měsíců.
Třída energetické účinnosti v rozpětí A až G.</t>
  </si>
  <si>
    <t>Kapacita min. 1TB.
Formát 2,5''.
Rozhraní SATA. 
Životnost min. 600 TBW.</t>
  </si>
  <si>
    <t>Patch kabel UTP Cat5e, délka 5m, konektory RJ45.</t>
  </si>
  <si>
    <t>Výkon procesoru v Passmark CPU více než 26 700 bodů, minimálně 14 jader. 
Operační paměť min. 32 GB DDR5 (4800MHz). 
Displej 15,6'' min. FHD 192 x 1200, nedotykový, matný, min. 500 nitů. 
Grafická karta externí, min. 8 GB DDR6, výkon G3D alespoň 10 800 (https://www.videocardbenchmark.net).  
SSD disk M.2 1TB PCIe NVMe. 
Obsahuje integrovaný bezdrátový adaptér WiFi 802.11ax a BT v5.2.  
Porty min.: Thunderbolt 4 2x, USB-C 1x. 
Univerzální zvukový port, HDMI.
CZ podsvícená klávesnice. 
Podpora prostřednictvím internetu umožňuje stahování ovladačů a manuálu z internetu adresně pro konkrétní zadaný typ (sériové číslo) zařízení. 
Operační systém Windows 11 Pro - OS Windows požadujeme z důvodu kompatibility s interními aplikacemi ZČU (Stag, Magion,...).  
Webkamera HD min. 720 p.
Baterie 6 článků min. 86Wh s rychlým nabíjením. 
Hmotnost max. 1,9 kg.
Tloušťka max. 19 mm.
Záruka min. 60 měsíců, servis NBD on site.</t>
  </si>
  <si>
    <t>Výkon procesoru v Passmark CPU více než 17 500 bodů, minimálně 12 jader. 
Operační paměť min. 32 GB DDR4. 
Displej 15,6'' min. FHD 1920 x 1080, nedotykový, matný, min. 250 nitů. 
Grafika s výkonem G3D min. 2 600.  
SSD disk M.2 1TB PCIe NVMe. 
Obsahuje integrovaný bezdrátový adaptér WiFi 802.11ac a BT. 
Porty min.: ethernet RJ45, min. 2x USB-C  Thunderbolt 4, 2x USB-A 3.2. 
Univerzální zvukový port, HDMI. 
Podsvícená klávesnice CZ, numerické klávesy. 
Podpora prostřednictvím internetu umožňuje stahování ovladačů a manuálu z internetu adresně pro konkrétní zadaný typ (sériové číslo) zařízení. 
Webkamera HD min. 1080 px. 
Operační systém Windows 10 nebo Windows 11, stačí ve verzi Home - OS Windows požadujeme z důvodu kompatibility s interními aplikacemi ZČU (Stag, Magion,...).  
Záruka min. 60 měsíců, servis NBD on site.</t>
  </si>
  <si>
    <r>
      <t xml:space="preserve">Dokovací stanice </t>
    </r>
    <r>
      <rPr>
        <b/>
        <sz val="11"/>
        <color theme="1"/>
        <rFont val="Calibri"/>
        <family val="2"/>
        <scheme val="minor"/>
      </rPr>
      <t>kompatibilní s notebooky</t>
    </r>
    <r>
      <rPr>
        <b/>
        <sz val="11"/>
        <rFont val="Calibri"/>
        <family val="2"/>
        <scheme val="minor"/>
      </rPr>
      <t xml:space="preserve"> pol.č. 1 a 2 </t>
    </r>
    <r>
      <rPr>
        <sz val="11"/>
        <rFont val="Calibri"/>
        <family val="2"/>
        <scheme val="minor"/>
      </rPr>
      <t xml:space="preserve">(a 2ks ke stávajícím notebookům, které také vyžadují 180 W). </t>
    </r>
    <r>
      <rPr>
        <sz val="11"/>
        <color theme="1"/>
        <rFont val="Calibri"/>
        <family val="2"/>
        <scheme val="minor"/>
      </rPr>
      <t xml:space="preserve">
Možnost dobíjení notebooku přes dokovací stanici.
Porty min.: 1x USB-C 3.1 2. generace, 1x Port USB-A 3.1 1. generace s technologií PowerShare, 2x DisplayPort 1.4, 1x Port HDMI 2.0b, 1x Víceúčelový port USB-C DisplayPort, 2x Port USB-A 3.1 1. generace, 1x Rozhraní gigabitového ethernetu RJ45, 1x Napájení. 
Power deliwery min. 130 W, zdroj min. 180 W.</t>
    </r>
  </si>
  <si>
    <r>
      <t xml:space="preserve">Výkonný notebook </t>
    </r>
    <r>
      <rPr>
        <sz val="11"/>
        <color rgb="FFFF0000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''</t>
    </r>
  </si>
  <si>
    <r>
      <t xml:space="preserve">Výkon procesoru v Passmark CPU více než 21 800 bodů, minimálně 8 jader. 
Operační paměť min. 32 GB (DDR4 2x16GB, 3200MHz bez korekce). 
Displej </t>
    </r>
    <r>
      <rPr>
        <sz val="11"/>
        <color rgb="FFFF0000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'' min. FHD </t>
    </r>
    <r>
      <rPr>
        <sz val="11"/>
        <rFont val="Calibri"/>
        <family val="2"/>
        <scheme val="minor"/>
      </rPr>
      <t>1920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x</t>
    </r>
    <r>
      <rPr>
        <sz val="11"/>
        <color rgb="FFFF0000"/>
        <rFont val="Calibri"/>
        <family val="2"/>
        <scheme val="minor"/>
      </rPr>
      <t xml:space="preserve"> 1200</t>
    </r>
    <r>
      <rPr>
        <sz val="11"/>
        <color theme="1"/>
        <rFont val="Calibri"/>
        <family val="2"/>
        <scheme val="minor"/>
      </rPr>
      <t>, nedotykový, matný, min.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500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nitů. 
Grafická karta samostatná, min. 4GB, výkon G3D alespoň 10 000 (https://www.videocardbenchmark.net). 
SSD disk M.2 1TB PCIe NVMe. 
Obsahuje integrovaný bezdrátový adaptér WiFi 802.11ac a BT. 
Porty: ethernet RJ45, min. 2x USB-C Thunderbolt 4, 2x USB-A 3.2. 
Univerzální zvukový port, HDMI.
CZ podsvícená klávesnice, numerické klávesy. 
Podpora prostřednictvím internetu umožňuje stahování ovladačů a manuálu z internetu adresně pro konkrétní zadaný typ (sériové číslo) zařízení.
Operační systém Windows 10 nebo Windows 11, stačí ve verzi Home - OS Windows požadujeme z důvodu kompatibility s interními aplikacemi ZČU (Stag, Magion,...).  
Webkamera HD min. 1280 x 720 px. 
Baterie min. </t>
    </r>
    <r>
      <rPr>
        <sz val="11"/>
        <color rgb="FFFF0000"/>
        <rFont val="Calibri"/>
        <family val="2"/>
        <scheme val="minor"/>
      </rPr>
      <t xml:space="preserve">83 </t>
    </r>
    <r>
      <rPr>
        <sz val="11"/>
        <color theme="1"/>
        <rFont val="Calibri"/>
        <family val="2"/>
        <scheme val="minor"/>
      </rPr>
      <t>Wh 6 článků long life, expres charge.
Záruka min. 60 měsíců, servis NBD on 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</si>
</sst>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4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8"/>
  <sheetViews>
    <sheetView tabSelected="1" zoomScale="33" zoomScaleNormal="33" workbookViewId="0" topLeftCell="A1">
      <selection activeCell="R7" sqref="R7:R1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57421875" style="1" customWidth="1"/>
    <col min="4" max="4" width="12.28125" style="2" customWidth="1"/>
    <col min="5" max="5" width="10.57421875" style="3" customWidth="1"/>
    <col min="6" max="6" width="134.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140625" style="1" customWidth="1"/>
    <col min="11" max="11" width="29.421875" style="0" hidden="1" customWidth="1"/>
    <col min="12" max="12" width="31.00390625" style="0" customWidth="1"/>
    <col min="13" max="13" width="24.421875" style="0" customWidth="1"/>
    <col min="14" max="14" width="37.421875" style="4" customWidth="1"/>
    <col min="15" max="15" width="27.281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6.28125" style="5" customWidth="1"/>
  </cols>
  <sheetData>
    <row r="1" spans="2:22" ht="40.9" customHeight="1">
      <c r="B1" s="85" t="s">
        <v>37</v>
      </c>
      <c r="C1" s="86"/>
      <c r="D1" s="86"/>
      <c r="E1"/>
      <c r="G1" s="41"/>
      <c r="V1"/>
    </row>
    <row r="2" spans="3:22" ht="27.75" customHeight="1">
      <c r="C2"/>
      <c r="D2" s="9"/>
      <c r="E2" s="10"/>
      <c r="G2" s="89"/>
      <c r="H2" s="90"/>
      <c r="I2" s="90"/>
      <c r="J2" s="90"/>
      <c r="K2" s="90"/>
      <c r="L2" s="90"/>
      <c r="M2" s="90"/>
      <c r="N2" s="90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8"/>
      <c r="E3" s="78"/>
      <c r="F3" s="78"/>
      <c r="G3" s="90"/>
      <c r="H3" s="90"/>
      <c r="I3" s="90"/>
      <c r="J3" s="90"/>
      <c r="K3" s="90"/>
      <c r="L3" s="90"/>
      <c r="M3" s="90"/>
      <c r="N3" s="90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8"/>
      <c r="E4" s="78"/>
      <c r="F4" s="78"/>
      <c r="G4" s="78"/>
      <c r="H4" s="7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7" t="s">
        <v>2</v>
      </c>
      <c r="H5" s="88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17</v>
      </c>
      <c r="D6" s="32" t="s">
        <v>4</v>
      </c>
      <c r="E6" s="32" t="s">
        <v>18</v>
      </c>
      <c r="F6" s="32" t="s">
        <v>19</v>
      </c>
      <c r="G6" s="37" t="s">
        <v>28</v>
      </c>
      <c r="H6" s="38" t="s">
        <v>29</v>
      </c>
      <c r="I6" s="33" t="s">
        <v>20</v>
      </c>
      <c r="J6" s="32" t="s">
        <v>21</v>
      </c>
      <c r="K6" s="32" t="s">
        <v>36</v>
      </c>
      <c r="L6" s="34" t="s">
        <v>22</v>
      </c>
      <c r="M6" s="35" t="s">
        <v>23</v>
      </c>
      <c r="N6" s="34" t="s">
        <v>24</v>
      </c>
      <c r="O6" s="32" t="s">
        <v>33</v>
      </c>
      <c r="P6" s="34" t="s">
        <v>25</v>
      </c>
      <c r="Q6" s="32" t="s">
        <v>5</v>
      </c>
      <c r="R6" s="36" t="s">
        <v>6</v>
      </c>
      <c r="S6" s="77" t="s">
        <v>7</v>
      </c>
      <c r="T6" s="77" t="s">
        <v>8</v>
      </c>
      <c r="U6" s="34" t="s">
        <v>26</v>
      </c>
      <c r="V6" s="34" t="s">
        <v>27</v>
      </c>
    </row>
    <row r="7" spans="1:22" ht="264.75" customHeight="1" thickTop="1">
      <c r="A7" s="20"/>
      <c r="B7" s="51">
        <v>1</v>
      </c>
      <c r="C7" s="52" t="s">
        <v>62</v>
      </c>
      <c r="D7" s="53">
        <v>1</v>
      </c>
      <c r="E7" s="54" t="s">
        <v>34</v>
      </c>
      <c r="F7" s="76" t="s">
        <v>63</v>
      </c>
      <c r="G7" s="116"/>
      <c r="H7" s="117"/>
      <c r="I7" s="103" t="s">
        <v>45</v>
      </c>
      <c r="J7" s="106" t="s">
        <v>35</v>
      </c>
      <c r="K7" s="109"/>
      <c r="L7" s="68" t="s">
        <v>48</v>
      </c>
      <c r="M7" s="82" t="s">
        <v>46</v>
      </c>
      <c r="N7" s="82" t="s">
        <v>47</v>
      </c>
      <c r="O7" s="100">
        <v>30</v>
      </c>
      <c r="P7" s="55">
        <f>D7*Q7</f>
        <v>63812</v>
      </c>
      <c r="Q7" s="56">
        <v>63812</v>
      </c>
      <c r="R7" s="121"/>
      <c r="S7" s="57">
        <f>D7*R7</f>
        <v>0</v>
      </c>
      <c r="T7" s="58" t="str">
        <f>IF(ISNUMBER(R7),IF(R7&gt;Q7,"NEVYHOVUJE","VYHOVUJE")," ")</f>
        <v xml:space="preserve"> </v>
      </c>
      <c r="U7" s="79"/>
      <c r="V7" s="69" t="s">
        <v>11</v>
      </c>
    </row>
    <row r="8" spans="1:22" ht="277.5" customHeight="1">
      <c r="A8" s="20"/>
      <c r="B8" s="59">
        <v>2</v>
      </c>
      <c r="C8" s="60" t="s">
        <v>50</v>
      </c>
      <c r="D8" s="61">
        <v>1</v>
      </c>
      <c r="E8" s="62" t="s">
        <v>34</v>
      </c>
      <c r="F8" s="75" t="s">
        <v>59</v>
      </c>
      <c r="G8" s="118"/>
      <c r="H8" s="119"/>
      <c r="I8" s="104"/>
      <c r="J8" s="107"/>
      <c r="K8" s="110"/>
      <c r="L8" s="70" t="s">
        <v>48</v>
      </c>
      <c r="M8" s="83"/>
      <c r="N8" s="83"/>
      <c r="O8" s="101"/>
      <c r="P8" s="64">
        <f>D8*Q8</f>
        <v>57054</v>
      </c>
      <c r="Q8" s="65">
        <v>57054</v>
      </c>
      <c r="R8" s="122"/>
      <c r="S8" s="66">
        <f>D8*R8</f>
        <v>0</v>
      </c>
      <c r="T8" s="67" t="str">
        <f aca="true" t="shared" si="0" ref="T8:T18">IF(ISNUMBER(R8),IF(R8&gt;Q8,"NEVYHOVUJE","VYHOVUJE")," ")</f>
        <v xml:space="preserve"> </v>
      </c>
      <c r="U8" s="80"/>
      <c r="V8" s="71" t="s">
        <v>11</v>
      </c>
    </row>
    <row r="9" spans="1:22" ht="237.75" customHeight="1">
      <c r="A9" s="20"/>
      <c r="B9" s="59">
        <v>3</v>
      </c>
      <c r="C9" s="60" t="s">
        <v>38</v>
      </c>
      <c r="D9" s="61">
        <v>1</v>
      </c>
      <c r="E9" s="62" t="s">
        <v>34</v>
      </c>
      <c r="F9" s="73" t="s">
        <v>51</v>
      </c>
      <c r="G9" s="118"/>
      <c r="H9" s="119"/>
      <c r="I9" s="104"/>
      <c r="J9" s="107"/>
      <c r="K9" s="110"/>
      <c r="L9" s="70" t="s">
        <v>48</v>
      </c>
      <c r="M9" s="83"/>
      <c r="N9" s="83"/>
      <c r="O9" s="101"/>
      <c r="P9" s="64">
        <f>D9*Q9</f>
        <v>30896</v>
      </c>
      <c r="Q9" s="65">
        <v>30896</v>
      </c>
      <c r="R9" s="122"/>
      <c r="S9" s="66">
        <f>D9*R9</f>
        <v>0</v>
      </c>
      <c r="T9" s="67" t="str">
        <f t="shared" si="0"/>
        <v xml:space="preserve"> </v>
      </c>
      <c r="U9" s="80"/>
      <c r="V9" s="71" t="s">
        <v>11</v>
      </c>
    </row>
    <row r="10" spans="1:22" ht="237.75" customHeight="1">
      <c r="A10" s="20"/>
      <c r="B10" s="59">
        <v>4</v>
      </c>
      <c r="C10" s="60" t="s">
        <v>38</v>
      </c>
      <c r="D10" s="61">
        <v>2</v>
      </c>
      <c r="E10" s="62" t="s">
        <v>34</v>
      </c>
      <c r="F10" s="75" t="s">
        <v>60</v>
      </c>
      <c r="G10" s="118"/>
      <c r="H10" s="119"/>
      <c r="I10" s="104"/>
      <c r="J10" s="107"/>
      <c r="K10" s="110"/>
      <c r="L10" s="70" t="s">
        <v>48</v>
      </c>
      <c r="M10" s="83"/>
      <c r="N10" s="83"/>
      <c r="O10" s="101"/>
      <c r="P10" s="64">
        <f>D10*Q10</f>
        <v>65800</v>
      </c>
      <c r="Q10" s="65">
        <v>32900</v>
      </c>
      <c r="R10" s="122"/>
      <c r="S10" s="66">
        <f>D10*R10</f>
        <v>0</v>
      </c>
      <c r="T10" s="67" t="str">
        <f t="shared" si="0"/>
        <v xml:space="preserve"> </v>
      </c>
      <c r="U10" s="80"/>
      <c r="V10" s="71" t="s">
        <v>11</v>
      </c>
    </row>
    <row r="11" spans="1:22" ht="237.75" customHeight="1">
      <c r="A11" s="20"/>
      <c r="B11" s="59">
        <v>5</v>
      </c>
      <c r="C11" s="60" t="s">
        <v>38</v>
      </c>
      <c r="D11" s="61">
        <v>3</v>
      </c>
      <c r="E11" s="62" t="s">
        <v>34</v>
      </c>
      <c r="F11" s="73" t="s">
        <v>52</v>
      </c>
      <c r="G11" s="118"/>
      <c r="H11" s="119"/>
      <c r="I11" s="104"/>
      <c r="J11" s="107"/>
      <c r="K11" s="110"/>
      <c r="L11" s="112"/>
      <c r="M11" s="83"/>
      <c r="N11" s="83"/>
      <c r="O11" s="101"/>
      <c r="P11" s="64">
        <f>D11*Q11</f>
        <v>103800</v>
      </c>
      <c r="Q11" s="65">
        <v>34600</v>
      </c>
      <c r="R11" s="122"/>
      <c r="S11" s="66">
        <f>D11*R11</f>
        <v>0</v>
      </c>
      <c r="T11" s="67" t="str">
        <f t="shared" si="0"/>
        <v xml:space="preserve"> </v>
      </c>
      <c r="U11" s="80"/>
      <c r="V11" s="71" t="s">
        <v>11</v>
      </c>
    </row>
    <row r="12" spans="1:22" ht="58.5" customHeight="1">
      <c r="A12" s="20"/>
      <c r="B12" s="59">
        <v>6</v>
      </c>
      <c r="C12" s="60" t="s">
        <v>39</v>
      </c>
      <c r="D12" s="61">
        <v>1</v>
      </c>
      <c r="E12" s="62" t="s">
        <v>34</v>
      </c>
      <c r="F12" s="73" t="s">
        <v>53</v>
      </c>
      <c r="G12" s="118"/>
      <c r="H12" s="63" t="s">
        <v>35</v>
      </c>
      <c r="I12" s="104"/>
      <c r="J12" s="107"/>
      <c r="K12" s="110"/>
      <c r="L12" s="114"/>
      <c r="M12" s="83"/>
      <c r="N12" s="83"/>
      <c r="O12" s="101"/>
      <c r="P12" s="64">
        <f>D12*Q12</f>
        <v>1403</v>
      </c>
      <c r="Q12" s="65">
        <v>1403</v>
      </c>
      <c r="R12" s="122"/>
      <c r="S12" s="66">
        <f>D12*R12</f>
        <v>0</v>
      </c>
      <c r="T12" s="67" t="str">
        <f t="shared" si="0"/>
        <v xml:space="preserve"> </v>
      </c>
      <c r="U12" s="80"/>
      <c r="V12" s="71" t="s">
        <v>14</v>
      </c>
    </row>
    <row r="13" spans="1:22" ht="79.5" customHeight="1">
      <c r="A13" s="20"/>
      <c r="B13" s="59">
        <v>7</v>
      </c>
      <c r="C13" s="60" t="s">
        <v>40</v>
      </c>
      <c r="D13" s="61">
        <v>1</v>
      </c>
      <c r="E13" s="62" t="s">
        <v>34</v>
      </c>
      <c r="F13" s="73" t="s">
        <v>54</v>
      </c>
      <c r="G13" s="118"/>
      <c r="H13" s="63" t="s">
        <v>35</v>
      </c>
      <c r="I13" s="104"/>
      <c r="J13" s="107"/>
      <c r="K13" s="110"/>
      <c r="L13" s="114"/>
      <c r="M13" s="83"/>
      <c r="N13" s="83"/>
      <c r="O13" s="101"/>
      <c r="P13" s="64">
        <f>D13*Q13</f>
        <v>2819</v>
      </c>
      <c r="Q13" s="65">
        <v>2819</v>
      </c>
      <c r="R13" s="122"/>
      <c r="S13" s="66">
        <f>D13*R13</f>
        <v>0</v>
      </c>
      <c r="T13" s="67" t="str">
        <f t="shared" si="0"/>
        <v xml:space="preserve"> </v>
      </c>
      <c r="U13" s="80"/>
      <c r="V13" s="71" t="s">
        <v>13</v>
      </c>
    </row>
    <row r="14" spans="1:22" ht="124.5" customHeight="1">
      <c r="A14" s="20"/>
      <c r="B14" s="59">
        <v>8</v>
      </c>
      <c r="C14" s="60" t="s">
        <v>41</v>
      </c>
      <c r="D14" s="61">
        <v>6</v>
      </c>
      <c r="E14" s="62" t="s">
        <v>34</v>
      </c>
      <c r="F14" s="73" t="s">
        <v>55</v>
      </c>
      <c r="G14" s="118"/>
      <c r="H14" s="63" t="s">
        <v>35</v>
      </c>
      <c r="I14" s="104"/>
      <c r="J14" s="107"/>
      <c r="K14" s="110"/>
      <c r="L14" s="114"/>
      <c r="M14" s="83"/>
      <c r="N14" s="83"/>
      <c r="O14" s="101"/>
      <c r="P14" s="64">
        <f>D14*Q14</f>
        <v>24420</v>
      </c>
      <c r="Q14" s="65">
        <v>4070</v>
      </c>
      <c r="R14" s="122"/>
      <c r="S14" s="66">
        <f>D14*R14</f>
        <v>0</v>
      </c>
      <c r="T14" s="67" t="str">
        <f t="shared" si="0"/>
        <v xml:space="preserve"> </v>
      </c>
      <c r="U14" s="80"/>
      <c r="V14" s="71" t="s">
        <v>15</v>
      </c>
    </row>
    <row r="15" spans="1:22" ht="133.5" customHeight="1">
      <c r="A15" s="20"/>
      <c r="B15" s="59">
        <v>9</v>
      </c>
      <c r="C15" s="60" t="s">
        <v>41</v>
      </c>
      <c r="D15" s="61">
        <v>4</v>
      </c>
      <c r="E15" s="62" t="s">
        <v>34</v>
      </c>
      <c r="F15" s="75" t="s">
        <v>61</v>
      </c>
      <c r="G15" s="118"/>
      <c r="H15" s="63" t="s">
        <v>35</v>
      </c>
      <c r="I15" s="104"/>
      <c r="J15" s="107"/>
      <c r="K15" s="110"/>
      <c r="L15" s="115"/>
      <c r="M15" s="83"/>
      <c r="N15" s="83"/>
      <c r="O15" s="101"/>
      <c r="P15" s="64">
        <f>D15*Q15</f>
        <v>16752</v>
      </c>
      <c r="Q15" s="65">
        <v>4188</v>
      </c>
      <c r="R15" s="122"/>
      <c r="S15" s="66">
        <f>D15*R15</f>
        <v>0</v>
      </c>
      <c r="T15" s="67" t="str">
        <f t="shared" si="0"/>
        <v xml:space="preserve"> </v>
      </c>
      <c r="U15" s="80"/>
      <c r="V15" s="71" t="s">
        <v>15</v>
      </c>
    </row>
    <row r="16" spans="1:22" ht="228.75" customHeight="1">
      <c r="A16" s="20"/>
      <c r="B16" s="59">
        <v>10</v>
      </c>
      <c r="C16" s="60" t="s">
        <v>42</v>
      </c>
      <c r="D16" s="61">
        <v>4</v>
      </c>
      <c r="E16" s="62" t="s">
        <v>34</v>
      </c>
      <c r="F16" s="73" t="s">
        <v>56</v>
      </c>
      <c r="G16" s="118"/>
      <c r="H16" s="119"/>
      <c r="I16" s="104"/>
      <c r="J16" s="107"/>
      <c r="K16" s="110"/>
      <c r="L16" s="70" t="s">
        <v>49</v>
      </c>
      <c r="M16" s="83"/>
      <c r="N16" s="83"/>
      <c r="O16" s="101"/>
      <c r="P16" s="64">
        <f>D16*Q16</f>
        <v>35800</v>
      </c>
      <c r="Q16" s="65">
        <v>8950</v>
      </c>
      <c r="R16" s="122"/>
      <c r="S16" s="66">
        <f>D16*R16</f>
        <v>0</v>
      </c>
      <c r="T16" s="67" t="str">
        <f t="shared" si="0"/>
        <v xml:space="preserve"> </v>
      </c>
      <c r="U16" s="80"/>
      <c r="V16" s="71" t="s">
        <v>12</v>
      </c>
    </row>
    <row r="17" spans="1:22" ht="84.75" customHeight="1">
      <c r="A17" s="20"/>
      <c r="B17" s="59">
        <v>11</v>
      </c>
      <c r="C17" s="60" t="s">
        <v>43</v>
      </c>
      <c r="D17" s="61">
        <v>1</v>
      </c>
      <c r="E17" s="62" t="s">
        <v>34</v>
      </c>
      <c r="F17" s="73" t="s">
        <v>57</v>
      </c>
      <c r="G17" s="118"/>
      <c r="H17" s="63" t="s">
        <v>35</v>
      </c>
      <c r="I17" s="104"/>
      <c r="J17" s="107"/>
      <c r="K17" s="110"/>
      <c r="L17" s="112"/>
      <c r="M17" s="83"/>
      <c r="N17" s="83"/>
      <c r="O17" s="101"/>
      <c r="P17" s="64">
        <f>D17*Q17</f>
        <v>1700</v>
      </c>
      <c r="Q17" s="65">
        <v>1700</v>
      </c>
      <c r="R17" s="122"/>
      <c r="S17" s="66">
        <f>D17*R17</f>
        <v>0</v>
      </c>
      <c r="T17" s="67" t="str">
        <f t="shared" si="0"/>
        <v xml:space="preserve"> </v>
      </c>
      <c r="U17" s="80"/>
      <c r="V17" s="71" t="s">
        <v>13</v>
      </c>
    </row>
    <row r="18" spans="1:22" ht="51" customHeight="1" thickBot="1">
      <c r="A18" s="20"/>
      <c r="B18" s="42">
        <v>12</v>
      </c>
      <c r="C18" s="43" t="s">
        <v>44</v>
      </c>
      <c r="D18" s="44">
        <v>20</v>
      </c>
      <c r="E18" s="45" t="s">
        <v>34</v>
      </c>
      <c r="F18" s="74" t="s">
        <v>58</v>
      </c>
      <c r="G18" s="120"/>
      <c r="H18" s="46" t="s">
        <v>35</v>
      </c>
      <c r="I18" s="105"/>
      <c r="J18" s="108"/>
      <c r="K18" s="111"/>
      <c r="L18" s="113"/>
      <c r="M18" s="84"/>
      <c r="N18" s="84"/>
      <c r="O18" s="102"/>
      <c r="P18" s="47">
        <f>D18*Q18</f>
        <v>1840</v>
      </c>
      <c r="Q18" s="48">
        <v>92</v>
      </c>
      <c r="R18" s="123">
        <v>1</v>
      </c>
      <c r="S18" s="49">
        <f>D18*R18</f>
        <v>20</v>
      </c>
      <c r="T18" s="50" t="str">
        <f t="shared" si="0"/>
        <v>VYHOVUJE</v>
      </c>
      <c r="U18" s="81"/>
      <c r="V18" s="72" t="s">
        <v>16</v>
      </c>
    </row>
    <row r="19" spans="3:16" ht="17.45" customHeight="1" thickBot="1" thickTop="1">
      <c r="C19"/>
      <c r="D19"/>
      <c r="E19"/>
      <c r="F19"/>
      <c r="G19"/>
      <c r="H19"/>
      <c r="I19"/>
      <c r="J19"/>
      <c r="N19"/>
      <c r="O19"/>
      <c r="P19"/>
    </row>
    <row r="20" spans="2:22" ht="51.75" customHeight="1" thickBot="1" thickTop="1">
      <c r="B20" s="98" t="s">
        <v>32</v>
      </c>
      <c r="C20" s="98"/>
      <c r="D20" s="98"/>
      <c r="E20" s="98"/>
      <c r="F20" s="98"/>
      <c r="G20" s="98"/>
      <c r="H20" s="40"/>
      <c r="I20" s="40"/>
      <c r="J20" s="21"/>
      <c r="K20" s="21"/>
      <c r="L20" s="6"/>
      <c r="M20" s="6"/>
      <c r="N20" s="6"/>
      <c r="O20" s="22"/>
      <c r="P20" s="22"/>
      <c r="Q20" s="23" t="s">
        <v>9</v>
      </c>
      <c r="R20" s="95" t="s">
        <v>10</v>
      </c>
      <c r="S20" s="96"/>
      <c r="T20" s="97"/>
      <c r="U20" s="24"/>
      <c r="V20" s="25"/>
    </row>
    <row r="21" spans="2:20" ht="50.45" customHeight="1" thickBot="1" thickTop="1">
      <c r="B21" s="99" t="s">
        <v>30</v>
      </c>
      <c r="C21" s="99"/>
      <c r="D21" s="99"/>
      <c r="E21" s="99"/>
      <c r="F21" s="99"/>
      <c r="G21" s="99"/>
      <c r="H21" s="99"/>
      <c r="I21" s="26"/>
      <c r="L21" s="9"/>
      <c r="M21" s="9"/>
      <c r="N21" s="9"/>
      <c r="O21" s="27"/>
      <c r="P21" s="27"/>
      <c r="Q21" s="28">
        <f>SUM(P7:P18)</f>
        <v>406096</v>
      </c>
      <c r="R21" s="92">
        <f>SUM(S7:S18)</f>
        <v>20</v>
      </c>
      <c r="S21" s="93"/>
      <c r="T21" s="94"/>
    </row>
    <row r="22" spans="2:19" ht="15.75" thickTop="1">
      <c r="B22" s="91" t="s">
        <v>31</v>
      </c>
      <c r="C22" s="91"/>
      <c r="D22" s="91"/>
      <c r="E22" s="91"/>
      <c r="F22" s="91"/>
      <c r="G22" s="91"/>
      <c r="H22" s="78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2:19" ht="15">
      <c r="B23" s="39"/>
      <c r="C23" s="39"/>
      <c r="D23" s="39"/>
      <c r="E23" s="39"/>
      <c r="F23" s="39"/>
      <c r="G23" s="78"/>
      <c r="H23" s="78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2:19" ht="15">
      <c r="B24" s="39"/>
      <c r="C24" s="39"/>
      <c r="D24" s="39"/>
      <c r="E24" s="39"/>
      <c r="F24" s="39"/>
      <c r="G24" s="78"/>
      <c r="H24" s="78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2:19" ht="15">
      <c r="B25" s="39"/>
      <c r="C25" s="39"/>
      <c r="D25" s="39"/>
      <c r="E25" s="39"/>
      <c r="F25" s="39"/>
      <c r="G25" s="78"/>
      <c r="H25" s="78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8"/>
      <c r="H26" s="78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8:19" ht="19.9" customHeight="1">
      <c r="H27" s="30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8"/>
      <c r="H28" s="78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8"/>
      <c r="H29" s="78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8"/>
      <c r="H30" s="78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8"/>
      <c r="H31" s="78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8"/>
      <c r="H32" s="78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8"/>
      <c r="H33" s="78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8"/>
      <c r="H34" s="78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8"/>
      <c r="H35" s="78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8"/>
      <c r="H36" s="78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8"/>
      <c r="H37" s="78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8"/>
      <c r="H38" s="78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8"/>
      <c r="H39" s="78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8"/>
      <c r="H40" s="78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8"/>
      <c r="H41" s="78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8"/>
      <c r="H42" s="78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8"/>
      <c r="H43" s="78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8"/>
      <c r="H44" s="78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8"/>
      <c r="H45" s="78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8"/>
      <c r="H46" s="78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8"/>
      <c r="H47" s="78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8"/>
      <c r="H48" s="78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8"/>
      <c r="H49" s="78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8"/>
      <c r="H50" s="78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8"/>
      <c r="H51" s="78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8"/>
      <c r="H52" s="78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8"/>
      <c r="H53" s="78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8"/>
      <c r="H54" s="78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8"/>
      <c r="H55" s="78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8"/>
      <c r="H56" s="78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8"/>
      <c r="H57" s="78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8"/>
      <c r="H58" s="78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8"/>
      <c r="H59" s="78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8"/>
      <c r="H60" s="78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8"/>
      <c r="H61" s="78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8"/>
      <c r="H62" s="78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8"/>
      <c r="H63" s="78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8"/>
      <c r="H64" s="78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8"/>
      <c r="H65" s="78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8"/>
      <c r="H66" s="78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8"/>
      <c r="H67" s="78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8"/>
      <c r="H68" s="78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8"/>
      <c r="H69" s="78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8"/>
      <c r="H70" s="78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8"/>
      <c r="H71" s="78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8"/>
      <c r="H72" s="78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8"/>
      <c r="H73" s="78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8"/>
      <c r="H74" s="78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8"/>
      <c r="H75" s="78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8"/>
      <c r="H76" s="78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8"/>
      <c r="H77" s="78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8"/>
      <c r="H78" s="78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8"/>
      <c r="H79" s="78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8"/>
      <c r="H80" s="78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8"/>
      <c r="H81" s="78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8"/>
      <c r="H82" s="78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8"/>
      <c r="H83" s="78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8"/>
      <c r="H84" s="78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8"/>
      <c r="H85" s="78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8"/>
      <c r="H86" s="78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8"/>
      <c r="H87" s="78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8"/>
      <c r="H88" s="78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8"/>
      <c r="H89" s="78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8"/>
      <c r="H90" s="78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8"/>
      <c r="H91" s="78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8"/>
      <c r="H92" s="78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8"/>
      <c r="H93" s="78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8"/>
      <c r="H94" s="78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8"/>
      <c r="H95" s="78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8"/>
      <c r="H96" s="78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8"/>
      <c r="H97" s="78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78"/>
      <c r="H98" s="78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78"/>
      <c r="H99" s="78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78"/>
      <c r="H100" s="78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78"/>
      <c r="H101" s="78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78"/>
      <c r="H102" s="78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78"/>
      <c r="H103" s="78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78"/>
      <c r="H104" s="78"/>
      <c r="I104" s="11"/>
      <c r="J104" s="11"/>
      <c r="K104" s="11"/>
      <c r="L104" s="11"/>
      <c r="M104" s="11"/>
      <c r="N104" s="5"/>
      <c r="O104" s="5"/>
      <c r="P104" s="5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78"/>
      <c r="H105" s="78"/>
      <c r="I105" s="11"/>
      <c r="J105" s="11"/>
      <c r="K105" s="11"/>
      <c r="L105" s="11"/>
      <c r="M105" s="11"/>
      <c r="N105" s="5"/>
      <c r="O105" s="5"/>
      <c r="P105" s="5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78"/>
      <c r="H106" s="78"/>
      <c r="I106" s="11"/>
      <c r="J106" s="11"/>
      <c r="K106" s="11"/>
      <c r="L106" s="11"/>
      <c r="M106" s="11"/>
      <c r="N106" s="5"/>
      <c r="O106" s="5"/>
      <c r="P106" s="5"/>
      <c r="Q106" s="11"/>
      <c r="R106" s="11"/>
      <c r="S106" s="11"/>
    </row>
    <row r="107" spans="3:16" ht="19.9" customHeight="1">
      <c r="C107" s="21"/>
      <c r="D107" s="29"/>
      <c r="E107" s="21"/>
      <c r="F107" s="21"/>
      <c r="G107" s="78"/>
      <c r="H107" s="78"/>
      <c r="I107" s="11"/>
      <c r="J107" s="11"/>
      <c r="K107" s="11"/>
      <c r="L107" s="11"/>
      <c r="M107" s="11"/>
      <c r="N107" s="5"/>
      <c r="O107" s="5"/>
      <c r="P107" s="5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9.9" customHeight="1">
      <c r="C113"/>
      <c r="E113"/>
      <c r="F113"/>
      <c r="J113"/>
    </row>
    <row r="114" spans="3:10" ht="19.9" customHeight="1">
      <c r="C114"/>
      <c r="E114"/>
      <c r="F114"/>
      <c r="J114"/>
    </row>
    <row r="115" spans="3:10" ht="19.9" customHeight="1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  <row r="237" spans="3:10" ht="15">
      <c r="C237"/>
      <c r="E237"/>
      <c r="F237"/>
      <c r="J237"/>
    </row>
    <row r="238" spans="3:10" ht="15">
      <c r="C238"/>
      <c r="E238"/>
      <c r="F238"/>
      <c r="J238"/>
    </row>
  </sheetData>
  <sheetProtection algorithmName="SHA-512" hashValue="FJECk0AKB3Nf42R7P2id0jEm3aQpVhP1L84z0754OcJrGQWTOkWL050dtazQHLyydsKbZFMFfGpTXKiEWU6i+w==" saltValue="JhgujsI2CCJv75KS1QqHHQ==" spinCount="100000" sheet="1" objects="1" scenarios="1"/>
  <mergeCells count="17">
    <mergeCell ref="B1:D1"/>
    <mergeCell ref="G5:H5"/>
    <mergeCell ref="G2:N3"/>
    <mergeCell ref="B22:G22"/>
    <mergeCell ref="R21:T21"/>
    <mergeCell ref="R20:T20"/>
    <mergeCell ref="B20:G20"/>
    <mergeCell ref="B21:H21"/>
    <mergeCell ref="O7:O18"/>
    <mergeCell ref="N7:N18"/>
    <mergeCell ref="I7:I18"/>
    <mergeCell ref="J7:J18"/>
    <mergeCell ref="K7:K18"/>
    <mergeCell ref="L17:L18"/>
    <mergeCell ref="L11:L15"/>
    <mergeCell ref="U7:U18"/>
    <mergeCell ref="M7:M18"/>
  </mergeCells>
  <conditionalFormatting sqref="D7:D18 B7:B18">
    <cfRule type="containsBlanks" priority="96" dxfId="7">
      <formula>LEN(TRIM(B7))=0</formula>
    </cfRule>
  </conditionalFormatting>
  <conditionalFormatting sqref="B7:B18">
    <cfRule type="cellIs" priority="93" dxfId="6" operator="greaterThanOrEqual">
      <formula>1</formula>
    </cfRule>
  </conditionalFormatting>
  <conditionalFormatting sqref="T7:T18">
    <cfRule type="cellIs" priority="80" dxfId="5" operator="equal">
      <formula>"VYHOVUJE"</formula>
    </cfRule>
  </conditionalFormatting>
  <conditionalFormatting sqref="T7:T18">
    <cfRule type="cellIs" priority="79" dxfId="4" operator="equal">
      <formula>"NEVYHOVUJE"</formula>
    </cfRule>
  </conditionalFormatting>
  <conditionalFormatting sqref="G7:H18 R7:R18">
    <cfRule type="containsBlanks" priority="73" dxfId="3">
      <formula>LEN(TRIM(G7))=0</formula>
    </cfRule>
  </conditionalFormatting>
  <conditionalFormatting sqref="G7:H18 R7:R18">
    <cfRule type="notContainsBlanks" priority="71" dxfId="2">
      <formula>LEN(TRIM(G7))&gt;0</formula>
    </cfRule>
  </conditionalFormatting>
  <conditionalFormatting sqref="G7:H18 R7:R18">
    <cfRule type="notContainsBlanks" priority="70" dxfId="1">
      <formula>LEN(TRIM(G7))&gt;0</formula>
    </cfRule>
  </conditionalFormatting>
  <conditionalFormatting sqref="G7:H18">
    <cfRule type="notContainsBlanks" priority="6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8">
      <formula1>"ks,bal,sada,m,"</formula1>
    </dataValidation>
    <dataValidation type="list" allowBlank="1" showInputMessage="1" showErrorMessage="1" sqref="V7 V1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2023-03-08T09:09:44Z</cp:lastPrinted>
  <dcterms:created xsi:type="dcterms:W3CDTF">2014-03-05T12:43:32Z</dcterms:created>
  <dcterms:modified xsi:type="dcterms:W3CDTF">2023-04-11T05:50:50Z</dcterms:modified>
  <cp:category/>
  <cp:version/>
  <cp:contentType/>
  <cp:contentStatus/>
  <cp:revision>3</cp:revision>
</cp:coreProperties>
</file>