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cena'!$B$3:$U$12</definedName>
  </definedNames>
  <calcPr calcId="191029"/>
  <extLst/>
</workbook>
</file>

<file path=xl/sharedStrings.xml><?xml version="1.0" encoding="utf-8"?>
<sst xmlns="http://schemas.openxmlformats.org/spreadsheetml/2006/main" count="99" uniqueCount="69">
  <si>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</si>
  <si>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</si>
  <si>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</si>
  <si>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</si>
  <si>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</si>
  <si>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</si>
  <si>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</si>
  <si>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</si>
  <si>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</si>
  <si>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</si>
  <si>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</si>
  <si>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</si>
  <si>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</si>
  <si>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</si>
  <si>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</si>
  <si>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</si>
  <si>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</si>
  <si>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</si>
  <si>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</si>
  <si>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</si>
  <si>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</si>
  <si>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</si>
  <si>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</si>
  <si>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</si>
  <si>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</si>
  <si>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</si>
  <si>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</si>
  <si>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</si>
  <si>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</si>
  <si>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</si>
  <si>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</si>
  <si>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</si>
  <si>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</si>
  <si>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</si>
  <si>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</si>
  <si>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</si>
  <si>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</si>
  <si>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</si>
  <si>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</si>
  <si>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</si>
  <si>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</si>
  <si>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</si>
  <si>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</si>
  <si>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</si>
  <si>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</si>
  <si>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</si>
  <si>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</si>
  <si>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</si>
  <si>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</si>
  <si>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</si>
  <si>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</si>
  <si>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</si>
  <si>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</si>
  <si>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</si>
  <si>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</si>
  <si>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</si>
  <si>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Dodání do daných místností.</t>
  </si>
  <si>
    <t>Položka č. 2</t>
  </si>
  <si>
    <t xml:space="preserve">Tiskárny, kopírky, multifunkce II. 005 - 2023 </t>
  </si>
  <si>
    <t>do 30.4.2023</t>
  </si>
  <si>
    <t>Společná faktura</t>
  </si>
  <si>
    <t>Tomáš Les,
Tel.: 735 715 986,
37763 1708</t>
  </si>
  <si>
    <t>Ing. Marie Vališová,
Tel.: 727 902 890,
37763 1700</t>
  </si>
  <si>
    <r>
      <rPr>
        <b/>
        <sz val="11"/>
        <color theme="1"/>
        <rFont val="Calibri"/>
        <family val="2"/>
        <scheme val="minor"/>
      </rPr>
      <t>Kollárova 19,</t>
    </r>
    <r>
      <rPr>
        <sz val="11"/>
        <color theme="1"/>
        <rFont val="Calibri"/>
        <family val="2"/>
        <scheme val="minor"/>
      </rPr>
      <t xml:space="preserve">
301 00 Plzeň,
 Provoz a služby - Správa budov,
místnost KO 326</t>
    </r>
  </si>
  <si>
    <r>
      <rPr>
        <b/>
        <sz val="11"/>
        <color theme="1"/>
        <rFont val="Calibri"/>
        <family val="2"/>
        <scheme val="minor"/>
      </rPr>
      <t>Univerzitní 20,</t>
    </r>
    <r>
      <rPr>
        <sz val="11"/>
        <color theme="1"/>
        <rFont val="Calibri"/>
        <family val="2"/>
        <scheme val="minor"/>
      </rPr>
      <t xml:space="preserve">
301 00 Plzeň,
       Provoz a služby - Správa budov,
místnost UI 122</t>
    </r>
  </si>
  <si>
    <t>Barevná laserová multifunkční tiskárna</t>
  </si>
  <si>
    <t>Černobílá laserová multifunkční tiskárna</t>
  </si>
  <si>
    <t>Barevná, laseová multifunkčí tiskárna (tisk, skenování, kopírování) s minimálně následujícími parametry:
Připojení: USB, LAN, WiFi.
Tisk: oboustranný, formáty A4, A5, rozlišení min. 600x600 DPI.
Rychlost tisku: min. 20 stran za minutu.
Skenování: oboustranné (automatický podavač), rozlišení min. 600x600 DPI.
Rychlost skenování: min. 20 stran za minutu.
Skenování do mailu.
Funkce: Airprint, Google print. 
Oddělené barevné tonery.
Záruka min. 24 měsíců.
Doporučený počet stran za měsíc: cca 1 500.</t>
  </si>
  <si>
    <t>Černobílá, laseová multifunkčí tiskárna (tisk, skenování, kopírování) s minimálně následujícími parametry:     
Připojení: USB, WiFi.
Tisk: formáty A4, A5, A6, rozlišení min. 600x600 DPI.
Rychlost tisku: min. 20 stran za minutu.
Skenování: rozlišení min. 600x600 DPI.
Rychlost skenování: min. 20 stran za minutu.
Záruka min. 24 měsíců.
Doporučený počet stran za měsíc: cca 2 000.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</si>
</sst>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28" xfId="0" applyNumberForma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3" fontId="0" fillId="3" borderId="30" xfId="0" applyNumberFormat="1" applyFill="1" applyBorder="1" applyAlignment="1">
      <alignment horizontal="center" vertical="center" wrapText="1"/>
    </xf>
    <xf numFmtId="3" fontId="0" fillId="12" borderId="31" xfId="0" applyNumberForma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 vertical="center" indent="1"/>
    </xf>
    <xf numFmtId="164" fontId="10" fillId="12" borderId="31" xfId="0" applyNumberFormat="1" applyFont="1" applyFill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164" fontId="0" fillId="0" borderId="32" xfId="0" applyNumberFormat="1" applyBorder="1" applyAlignment="1">
      <alignment horizontal="right" vertical="center" indent="1"/>
    </xf>
    <xf numFmtId="164" fontId="10" fillId="12" borderId="32" xfId="0" applyNumberFormat="1" applyFont="1" applyFill="1" applyBorder="1" applyAlignment="1">
      <alignment horizontal="right" vertical="center" indent="1"/>
    </xf>
    <xf numFmtId="165" fontId="0" fillId="0" borderId="32" xfId="0" applyNumberFormat="1" applyBorder="1" applyAlignment="1">
      <alignment horizontal="right" vertical="center" indent="1"/>
    </xf>
    <xf numFmtId="0" fontId="0" fillId="0" borderId="32" xfId="0" applyBorder="1" applyAlignment="1">
      <alignment horizontal="center" vertical="center"/>
    </xf>
    <xf numFmtId="0" fontId="0" fillId="12" borderId="31" xfId="0" applyFont="1" applyFill="1" applyBorder="1" applyAlignment="1">
      <alignment horizontal="left" vertical="center" wrapText="1" indent="1"/>
    </xf>
    <xf numFmtId="0" fontId="0" fillId="12" borderId="29" xfId="0" applyFont="1" applyFill="1" applyBorder="1" applyAlignment="1">
      <alignment horizontal="left" vertical="center" wrapText="1" indent="1"/>
    </xf>
    <xf numFmtId="0" fontId="0" fillId="12" borderId="31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3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0" fontId="14" fillId="11" borderId="44" xfId="0" applyFont="1" applyFill="1" applyBorder="1" applyAlignment="1">
      <alignment horizontal="center" vertical="center"/>
    </xf>
    <xf numFmtId="4" fontId="13" fillId="7" borderId="45" xfId="0" applyNumberFormat="1" applyFont="1" applyFill="1" applyBorder="1" applyAlignment="1">
      <alignment horizontal="center" vertical="center"/>
    </xf>
    <xf numFmtId="4" fontId="13" fillId="7" borderId="46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32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workbookViewId="0" topLeftCell="E8">
      <selection activeCell="H9" sqref="H9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103.2812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8.28125" style="0" hidden="1" customWidth="1"/>
    <col min="12" max="12" width="30.57421875" style="0" customWidth="1"/>
    <col min="13" max="13" width="30.00390625" style="0" customWidth="1"/>
    <col min="14" max="14" width="33.140625" style="3" customWidth="1"/>
    <col min="15" max="15" width="27.710937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0" t="s">
        <v>52</v>
      </c>
      <c r="C1" s="121"/>
      <c r="D1" s="121"/>
    </row>
    <row r="2" spans="2:7" ht="18" customHeight="1">
      <c r="B2" s="120" t="s">
        <v>58</v>
      </c>
      <c r="C2" s="120"/>
      <c r="D2" s="120"/>
      <c r="G2" s="98"/>
    </row>
    <row r="3" spans="4:22" ht="21" customHeight="1">
      <c r="D3" s="2"/>
      <c r="G3" s="127"/>
      <c r="H3" s="127"/>
      <c r="I3" s="127"/>
      <c r="J3" s="127"/>
      <c r="K3" s="127"/>
      <c r="L3" s="127"/>
      <c r="M3" s="127"/>
      <c r="N3" s="127"/>
      <c r="O3" s="127"/>
      <c r="P3" s="3"/>
      <c r="T3" s="6"/>
      <c r="U3" s="7"/>
      <c r="V3" s="8"/>
    </row>
    <row r="4" spans="2:22" ht="24.75" customHeight="1">
      <c r="B4" s="13"/>
      <c r="C4" s="9" t="s">
        <v>0</v>
      </c>
      <c r="D4" s="117"/>
      <c r="E4" s="117"/>
      <c r="F4" s="117"/>
      <c r="G4" s="127"/>
      <c r="H4" s="127"/>
      <c r="I4" s="127"/>
      <c r="J4" s="127"/>
      <c r="K4" s="127"/>
      <c r="L4" s="127"/>
      <c r="M4" s="127"/>
      <c r="N4" s="127"/>
      <c r="O4" s="127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53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55</v>
      </c>
      <c r="L7" s="21" t="s">
        <v>44</v>
      </c>
      <c r="M7" s="118" t="s">
        <v>45</v>
      </c>
      <c r="N7" s="21" t="s">
        <v>46</v>
      </c>
      <c r="O7" s="21" t="s">
        <v>47</v>
      </c>
      <c r="P7" s="21" t="s">
        <v>48</v>
      </c>
      <c r="Q7" s="21" t="s">
        <v>6</v>
      </c>
      <c r="R7" s="23" t="s">
        <v>7</v>
      </c>
      <c r="S7" s="118" t="s">
        <v>8</v>
      </c>
      <c r="T7" s="118" t="s">
        <v>9</v>
      </c>
      <c r="U7" s="21" t="s">
        <v>49</v>
      </c>
      <c r="V7" s="21" t="s">
        <v>50</v>
      </c>
    </row>
    <row r="8" spans="1:22" ht="191.25" customHeight="1" thickTop="1">
      <c r="A8" s="24"/>
      <c r="B8" s="101">
        <v>1</v>
      </c>
      <c r="C8" s="103" t="s">
        <v>65</v>
      </c>
      <c r="D8" s="102">
        <v>1</v>
      </c>
      <c r="E8" s="115" t="s">
        <v>51</v>
      </c>
      <c r="F8" s="113" t="s">
        <v>67</v>
      </c>
      <c r="G8" s="158"/>
      <c r="H8" s="119" t="s">
        <v>54</v>
      </c>
      <c r="I8" s="130" t="s">
        <v>60</v>
      </c>
      <c r="J8" s="132" t="s">
        <v>54</v>
      </c>
      <c r="K8" s="133"/>
      <c r="L8" s="135" t="s">
        <v>56</v>
      </c>
      <c r="M8" s="103" t="s">
        <v>61</v>
      </c>
      <c r="N8" s="103" t="s">
        <v>64</v>
      </c>
      <c r="O8" s="128" t="s">
        <v>59</v>
      </c>
      <c r="P8" s="105">
        <f>D8*Q8</f>
        <v>10000</v>
      </c>
      <c r="Q8" s="106">
        <v>10000</v>
      </c>
      <c r="R8" s="161"/>
      <c r="S8" s="107">
        <f>D8*R8</f>
        <v>0</v>
      </c>
      <c r="T8" s="108" t="str">
        <f>IF(ISNUMBER(R8),IF(R8&gt;Q8,"NEVYHOVUJE","VYHOVUJE")," ")</f>
        <v xml:space="preserve"> </v>
      </c>
      <c r="U8" s="137"/>
      <c r="V8" s="139" t="s">
        <v>14</v>
      </c>
    </row>
    <row r="9" spans="1:22" ht="167.25" customHeight="1" thickBot="1">
      <c r="A9" s="24"/>
      <c r="B9" s="99">
        <v>2</v>
      </c>
      <c r="C9" s="104" t="s">
        <v>66</v>
      </c>
      <c r="D9" s="100">
        <v>1</v>
      </c>
      <c r="E9" s="116" t="s">
        <v>51</v>
      </c>
      <c r="F9" s="114" t="s">
        <v>68</v>
      </c>
      <c r="G9" s="159"/>
      <c r="H9" s="160"/>
      <c r="I9" s="131"/>
      <c r="J9" s="131"/>
      <c r="K9" s="134"/>
      <c r="L9" s="136"/>
      <c r="M9" s="104" t="s">
        <v>62</v>
      </c>
      <c r="N9" s="104" t="s">
        <v>63</v>
      </c>
      <c r="O9" s="129"/>
      <c r="P9" s="109">
        <f>D9*Q9</f>
        <v>4000</v>
      </c>
      <c r="Q9" s="110">
        <v>4000</v>
      </c>
      <c r="R9" s="162"/>
      <c r="S9" s="111">
        <f>D9*R9</f>
        <v>0</v>
      </c>
      <c r="T9" s="112" t="str">
        <f>IF(ISNUMBER(R9),IF(R9&gt;Q9,"NEVYHOVUJE","VYHOVUJE")," ")</f>
        <v xml:space="preserve"> </v>
      </c>
      <c r="U9" s="138"/>
      <c r="V9" s="140"/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22" t="s">
        <v>10</v>
      </c>
      <c r="C11" s="122"/>
      <c r="D11" s="122"/>
      <c r="E11" s="122"/>
      <c r="F11" s="122"/>
      <c r="G11" s="122"/>
      <c r="H11" s="122"/>
      <c r="I11" s="122"/>
      <c r="J11" s="26"/>
      <c r="K11" s="26"/>
      <c r="L11" s="11"/>
      <c r="M11" s="11"/>
      <c r="N11" s="11"/>
      <c r="O11" s="27"/>
      <c r="P11" s="27"/>
      <c r="Q11" s="28" t="s">
        <v>11</v>
      </c>
      <c r="R11" s="123" t="s">
        <v>12</v>
      </c>
      <c r="S11" s="124"/>
      <c r="T11" s="125"/>
      <c r="V11" s="29"/>
    </row>
    <row r="12" spans="2:20" ht="33" customHeight="1" thickBot="1" thickTop="1">
      <c r="B12" s="126" t="s">
        <v>15</v>
      </c>
      <c r="C12" s="126"/>
      <c r="D12" s="126"/>
      <c r="E12" s="126"/>
      <c r="F12" s="126"/>
      <c r="G12" s="126"/>
      <c r="H12" s="30"/>
      <c r="I12" s="30"/>
      <c r="J12" s="30"/>
      <c r="L12" s="31"/>
      <c r="M12" s="31"/>
      <c r="N12" s="31"/>
      <c r="O12" s="32"/>
      <c r="P12" s="32"/>
      <c r="Q12" s="33">
        <f>SUM(P8:P9)</f>
        <v>14000</v>
      </c>
      <c r="R12" s="142">
        <f>SUM(S8:S9)</f>
        <v>0</v>
      </c>
      <c r="S12" s="143"/>
      <c r="T12" s="144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41" t="s">
        <v>13</v>
      </c>
      <c r="C14" s="141"/>
      <c r="D14" s="141"/>
      <c r="E14" s="141"/>
      <c r="F14" s="141"/>
      <c r="G14" s="141"/>
      <c r="H14" s="141"/>
      <c r="I14" s="141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CtQXXtZnW/Y7Se63iyH6jlAT1dpaMphnD/topzhJfh/Tu5ubJLGLkDjqDDEOpmbHFlkhablpCTBwjzz8N0qKCg==" saltValue="ldVHWthv9wLCHlmp8Dq04g==" spinCount="100000" sheet="1" objects="1" scenarios="1"/>
  <mergeCells count="15">
    <mergeCell ref="U8:U9"/>
    <mergeCell ref="V8:V9"/>
    <mergeCell ref="B14:I14"/>
    <mergeCell ref="R12:T12"/>
    <mergeCell ref="B1:D1"/>
    <mergeCell ref="B11:I11"/>
    <mergeCell ref="R11:T11"/>
    <mergeCell ref="B12:G12"/>
    <mergeCell ref="B2:D2"/>
    <mergeCell ref="G3:O4"/>
    <mergeCell ref="O8:O9"/>
    <mergeCell ref="I8:I9"/>
    <mergeCell ref="J8:J9"/>
    <mergeCell ref="K8:K9"/>
    <mergeCell ref="L8:L9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T8:T9">
    <cfRule type="cellIs" priority="66" dxfId="5" operator="equal">
      <formula>"VYHOVUJE"</formula>
    </cfRule>
  </conditionalFormatting>
  <conditionalFormatting sqref="T8:T9">
    <cfRule type="cellIs" priority="65" dxfId="4" operator="equal">
      <formula>"NEVYHOVUJE"</formula>
    </cfRule>
  </conditionalFormatting>
  <conditionalFormatting sqref="G8:H9 R8:R9">
    <cfRule type="containsBlanks" priority="56" dxfId="3">
      <formula>LEN(TRIM(G8))=0</formula>
    </cfRule>
  </conditionalFormatting>
  <conditionalFormatting sqref="G8:H9 R8:R9">
    <cfRule type="notContainsBlanks" priority="54" dxfId="2">
      <formula>LEN(TRIM(G8))&gt;0</formula>
    </cfRule>
  </conditionalFormatting>
  <conditionalFormatting sqref="G8:H9">
    <cfRule type="notContainsBlanks" priority="52" dxfId="1">
      <formula>LEN(TRIM(G8))&gt;0</formula>
    </cfRule>
  </conditionalFormatting>
  <conditionalFormatting sqref="R8:R9">
    <cfRule type="notContainsBlanks" priority="19" dxfId="0">
      <formula>LEN(TRIM(R8))&gt;0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39"/>
  <sheetViews>
    <sheetView workbookViewId="0" topLeftCell="A1">
      <selection activeCell="L24" sqref="L24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51" t="s">
        <v>38</v>
      </c>
      <c r="C1" s="151"/>
      <c r="D1" s="55"/>
    </row>
    <row r="2" spans="2:3" ht="15">
      <c r="B2" s="152" t="str">
        <f>'Nabídková cena'!B2:D2</f>
        <v xml:space="preserve">Tiskárny, kopírky, multifunkce II. 005 - 2023 </v>
      </c>
      <c r="C2" s="152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cena'!R12</f>
        <v>0</v>
      </c>
      <c r="E9" s="153" t="s">
        <v>17</v>
      </c>
      <c r="F9" s="154"/>
      <c r="G9" s="155"/>
      <c r="H9" s="156">
        <f ca="1">SUM(C9+G24+G39)</f>
        <v>0</v>
      </c>
      <c r="I9" s="157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45"/>
      <c r="F11" s="146"/>
      <c r="G11" s="147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1500</v>
      </c>
      <c r="E12" s="148"/>
      <c r="F12" s="149"/>
      <c r="G12" s="150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57</v>
      </c>
      <c r="C26" s="47" t="s">
        <v>5</v>
      </c>
      <c r="D26" s="48" t="s">
        <v>19</v>
      </c>
      <c r="E26" s="145"/>
      <c r="F26" s="146"/>
      <c r="G26" s="147"/>
      <c r="H26" s="49"/>
      <c r="I26" s="49"/>
    </row>
    <row r="27" spans="2:9" ht="27" customHeight="1" thickBot="1">
      <c r="B27" s="87" t="s">
        <v>20</v>
      </c>
      <c r="C27" s="89">
        <f>'Nabídková cena'!G9</f>
        <v>0</v>
      </c>
      <c r="D27" s="88">
        <v>2000</v>
      </c>
      <c r="E27" s="148"/>
      <c r="F27" s="149"/>
      <c r="G27" s="150"/>
      <c r="H27" s="49"/>
      <c r="I27" s="49"/>
    </row>
    <row r="28" spans="2:9" ht="30.75" thickBot="1">
      <c r="B28" s="50" t="s">
        <v>21</v>
      </c>
      <c r="C28" s="47" t="s">
        <v>22</v>
      </c>
      <c r="D28" s="47" t="s">
        <v>23</v>
      </c>
      <c r="E28" s="47" t="s">
        <v>24</v>
      </c>
      <c r="F28" s="47" t="s">
        <v>25</v>
      </c>
      <c r="G28" s="51" t="s">
        <v>26</v>
      </c>
      <c r="H28" s="49"/>
      <c r="I28" s="52" t="s">
        <v>27</v>
      </c>
    </row>
    <row r="29" spans="2:9" ht="15">
      <c r="B29" s="70" t="s">
        <v>28</v>
      </c>
      <c r="C29" s="97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5">
      <c r="B30" s="74" t="s">
        <v>29</v>
      </c>
      <c r="C30" s="90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5">
      <c r="B31" s="74" t="s">
        <v>30</v>
      </c>
      <c r="C31" s="90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5">
      <c r="B32" s="74" t="s">
        <v>31</v>
      </c>
      <c r="C32" s="90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5">
      <c r="B33" s="77" t="s">
        <v>32</v>
      </c>
      <c r="C33" s="90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5">
      <c r="B34" s="79" t="s">
        <v>33</v>
      </c>
      <c r="C34" s="91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5">
      <c r="B35" s="79" t="s">
        <v>34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5.75" thickBot="1">
      <c r="B36" s="82" t="s">
        <v>34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30" customHeight="1">
      <c r="B37" s="59" t="s">
        <v>35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30" customHeight="1">
      <c r="B38" s="62" t="s">
        <v>36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0" customHeight="1" thickBot="1">
      <c r="B39" s="64" t="s">
        <v>37</v>
      </c>
      <c r="C39" s="65"/>
      <c r="D39" s="66">
        <f>'Nabídková cena'!D9</f>
        <v>1</v>
      </c>
      <c r="E39" s="67"/>
      <c r="F39" s="68"/>
      <c r="G39" s="69">
        <f ca="1">SUM(G38*D39)</f>
        <v>0</v>
      </c>
      <c r="H39" s="49"/>
      <c r="I39" s="49"/>
    </row>
  </sheetData>
  <sheetProtection algorithmName="SHA-512" hashValue="pHj0FS7DRHP+AfeCstwC1+tkHJyIBMtg85W+hP0qmmuvdMvMLN+Q6IPUn3IXNbSRt+nNBnXqDwFF4l+msmD5NQ==" saltValue="TqBNCNyc2PYw2ksWzEz6Nw==" spinCount="100000" sheet="1" objects="1" scenarios="1"/>
  <mergeCells count="6">
    <mergeCell ref="E26:G27"/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2023-02-08T10:58:50Z</cp:lastPrinted>
  <dcterms:created xsi:type="dcterms:W3CDTF">2014-03-05T12:43:32Z</dcterms:created>
  <dcterms:modified xsi:type="dcterms:W3CDTF">2023-03-15T10:56:48Z</dcterms:modified>
  <cp:category/>
  <cp:version/>
  <cp:contentType/>
  <cp:contentStatus/>
  <cp:revision>1</cp:revision>
</cp:coreProperties>
</file>