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91" windowWidth="29040" windowHeight="15840" activeTab="0"/>
  </bookViews>
  <sheets>
    <sheet name="Výpočetní technika" sheetId="1" r:id="rId1"/>
  </sheets>
  <definedNames>
    <definedName name="_xlnm.Print_Area" localSheetId="0">'Výpočetní technika'!$B$1:$V$19</definedName>
  </definedNames>
  <calcPr calcId="191029"/>
  <extLst/>
</workbook>
</file>

<file path=xl/sharedStrings.xml><?xml version="1.0" encoding="utf-8"?>
<sst xmlns="http://schemas.openxmlformats.org/spreadsheetml/2006/main" count="98" uniqueCount="67">
  <si>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</si>
  <si>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</si>
  <si>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</si>
  <si>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</si>
  <si>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</si>
  <si>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</si>
  <si>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</si>
  <si>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</si>
  <si>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</si>
  <si>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</si>
  <si>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</si>
  <si>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</si>
  <si>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 xml:space="preserve">30232000-4 - Periferní vybavení </t>
  </si>
  <si>
    <t xml:space="preserve">30233132-5 - Diskové jednotky </t>
  </si>
  <si>
    <t xml:space="preserve">30237000-9 - Součásti, příslušenství a doplňky pro počítače </t>
  </si>
  <si>
    <t>30237300-2 - Doplňky k počítačům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</si>
  <si>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</si>
  <si>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</si>
  <si>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</si>
  <si>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</si>
  <si>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</si>
  <si>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</si>
  <si>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</si>
  <si>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</si>
  <si>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</si>
  <si>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</si>
  <si>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</si>
  <si>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</si>
  <si>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</si>
  <si>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</si>
  <si>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</si>
  <si>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</si>
  <si>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</si>
  <si>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</si>
  <si>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</si>
  <si>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</si>
  <si>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</si>
  <si>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</si>
  <si>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019 - 2023 </t>
  </si>
  <si>
    <t>Ergonomická klávesnice</t>
  </si>
  <si>
    <t>Ing. Pavel Hájek, Ph.D., 
Tel.: 735 713 955,
37763 9208</t>
  </si>
  <si>
    <t>Technická 8, 
301 00 Plzeň,
Fakulta aplikovaných věd - Katedra geomatiky,
místnost UN 635</t>
  </si>
  <si>
    <t>Klávesnice kancelářská, ergonomická - rozdělený prostor vůči sobě natočených základních alfanumerických kláves pro podporu správného držení těla (vypouklý tvar), bezdrátové připojení, membránová, nízkoprofilové klávesy, oddělená numerická klávesnice, integrovaná opěrka zápěstí, kompatibilní s WIN 10/11, CZ layout kláves.</t>
  </si>
  <si>
    <t>SSD disk M.2 500GB NVMe</t>
  </si>
  <si>
    <t>Monitor QHD 27''</t>
  </si>
  <si>
    <t>Set bezdrátové klávesnice a myši</t>
  </si>
  <si>
    <t>Přídavná kamera k PC</t>
  </si>
  <si>
    <t>Ing. Jiří Basl, Ph.D., 
Tel.: 37763 4249,
603 216 039</t>
  </si>
  <si>
    <t>Univerzitní 26,
301 00 Plzeň, 
Fakulta elektrotechnická - Katedra elektroniky a informačních technologií,
místnost EK 502</t>
  </si>
  <si>
    <t>SSD disk M.2 PCIe NVMe, kapacita minimálně 480 GB, Gen4.
Záruka min. 36 měsíců.</t>
  </si>
  <si>
    <t>Záruka na zboží min. 36 měsíců.</t>
  </si>
  <si>
    <t>Úhlopříčka 27".
Nativní rozlišení min. QHD 2560 x 1440. 
Technologie IPS. 
Poměr stran 16:9.
Odezva max. 5 ms.
Frekvence min. 60Hz.
Jas min. 250 cd/m2.
Kontrast 1000:1. 
Rozhraní min.: Display port 1.2, HDMI 1.4, VGA. 
USB Hub. 
Součástí dodávky datové kabely HDMI a Display port.
Nastavitelná výška, pivot.
Záruka min. 36 měsíců.</t>
  </si>
  <si>
    <t>Set klávesnice a myši - bezdrátový.
Česká a slovenská kancelářská klávesnice + optická myš, min. 1000DPI, 3 tlačítka, symetrická. 
Napájení baterie AA. 
Klávesnice vybavena multimediálními tlačítky pro ovládání hlasitosti, pouštění kalkulačky nebo pro kontrolu stavu baterie.
Kompatibilita s Windows 10 a Windows 11.</t>
  </si>
  <si>
    <t>Webkamera s rozlišením min. Full HD (1920 × 1080 px 30fps), fotografie až 2 Mpx, úhel záběru 78°, vestavěný stereo mikrofon, automatické ostření, skládací mechanismus, korekce při slabém osvětlení. 
Závit 1/4'' pro stativ. 
Součástí klip umožňující instalaci webkamery na hranu monitoru, notebook, případně lze webkameru volně položit i na stůl.
Krytka objektivu.</t>
  </si>
  <si>
    <t xml:space="preserve">Držák na monitory </t>
  </si>
  <si>
    <r>
      <t>Držák na monitor - na stůl, s průchodkou stolem.
Pro monitor velikosti 17 až 32".
Pro zatížení min. 15 kg.
Nák</t>
    </r>
    <r>
      <rPr>
        <sz val="11"/>
        <rFont val="Calibri"/>
        <family val="2"/>
        <scheme val="minor"/>
      </rPr>
      <t>lon min.</t>
    </r>
    <r>
      <rPr>
        <sz val="11"/>
        <color theme="1"/>
        <rFont val="Calibri"/>
        <family val="2"/>
        <scheme val="minor"/>
      </rPr>
      <t xml:space="preserve"> +/- 35°, natočení 180°, rotace 360°.
VESA uchycení 75×75 a 100×100 mm.
Kloubový, sklopný a s plynovou pružinou.
Vhodný pro prohnutý monitor.
Preferuje se černá barva.
Včetně: montážní sady, systému pro uspořádání kabelů.</t>
    </r>
  </si>
  <si>
    <t>Ing. Petr Pfauser, 
Tel.: 37763 6717</t>
  </si>
  <si>
    <t>Univerzitní 28, 
301 00 Plzeň,
Fakulta designu a umění Ladislava Sutnara - Děkanát,
místnost LS 230</t>
  </si>
  <si>
    <t>Drátová myš</t>
  </si>
  <si>
    <t>Bezdrátová myš</t>
  </si>
  <si>
    <t xml:space="preserve">
Symetrická optická drátová myš, citlivost min. 1000DPI, min. 2 tlačítka + kolečko, délka kabelu min. 1,5 m.
Kompatibilita s Windows 7,10,11.
Rozhraní USB.
Preferuje se černá barva.</t>
  </si>
  <si>
    <t xml:space="preserve">Replikátor portů </t>
  </si>
  <si>
    <t>do 30.4.2023</t>
  </si>
  <si>
    <t>Tomáš Les,
Tel.: 735 715 986,
37763 1708</t>
  </si>
  <si>
    <t>Univerzitní 20,
301 00 Plzeň,
       Provoz a služby - Správa budov,
místnost UI 122</t>
  </si>
  <si>
    <t>Replikátor portů USB-C s minimálně následujícími parametry: 
připojení pomocí USB-C, 
standard konektoru USB 3.2 Gen 1 (USB 3.0),  
další konektory: 3x USB-A USB 3.2 Gen 1, 1x USB-C , 1x HDMI, 1x RJ-45 , power delivery 100 W.
Záruka minimálně 24 měsíců.</t>
  </si>
  <si>
    <r>
      <t xml:space="preserve">
Cestovní symetrická optická bezdrátová myš typu plug and play, citlivost min. 1000DPI, min. 2 tlačítka + kolečko, miniaturní senzor.
Kompatibilita s Windows 7,10,11.
Rozhraní USB a bezdrátový USB přijímač.
Výdrž baterie min. </t>
    </r>
    <r>
      <rPr>
        <sz val="11"/>
        <color rgb="FFFF0000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měsíců.
Preferuje s</t>
    </r>
    <r>
      <rPr>
        <sz val="11"/>
        <rFont val="Calibri"/>
        <family val="2"/>
        <scheme val="minor"/>
      </rPr>
      <t>e černo-stříbrná</t>
    </r>
    <r>
      <rPr>
        <sz val="11"/>
        <color theme="1"/>
        <rFont val="Calibri"/>
        <family val="2"/>
        <scheme val="minor"/>
      </rPr>
      <t xml:space="preserve"> barva.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</si>
</sst>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5"/>
  <sheetViews>
    <sheetView tabSelected="1" zoomScale="66" zoomScaleNormal="66" workbookViewId="0" topLeftCell="A1">
      <selection activeCell="G7" sqref="G7:G1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2.140625" style="1" customWidth="1"/>
    <col min="4" max="4" width="12.28125" style="2" customWidth="1"/>
    <col min="5" max="5" width="10.57421875" style="3" customWidth="1"/>
    <col min="6" max="6" width="117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00390625" style="1" customWidth="1"/>
    <col min="11" max="11" width="28.28125" style="0" bestFit="1" customWidth="1"/>
    <col min="12" max="12" width="31.00390625" style="0" customWidth="1"/>
    <col min="13" max="13" width="23.57421875" style="0" customWidth="1"/>
    <col min="14" max="14" width="38.140625" style="4" customWidth="1"/>
    <col min="15" max="15" width="25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4.28125" style="5" customWidth="1"/>
  </cols>
  <sheetData>
    <row r="1" spans="2:22" ht="40.9" customHeight="1">
      <c r="B1" s="144" t="s">
        <v>38</v>
      </c>
      <c r="C1" s="145"/>
      <c r="D1" s="145"/>
      <c r="E1"/>
      <c r="G1" s="41"/>
      <c r="V1"/>
    </row>
    <row r="2" spans="3:22" ht="22.5" customHeight="1">
      <c r="C2"/>
      <c r="D2" s="9"/>
      <c r="E2" s="10"/>
      <c r="G2" s="148"/>
      <c r="H2" s="149"/>
      <c r="I2" s="149"/>
      <c r="J2" s="149"/>
      <c r="K2" s="149"/>
      <c r="L2" s="149"/>
      <c r="M2" s="149"/>
      <c r="N2" s="14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27"/>
      <c r="E3" s="127"/>
      <c r="F3" s="127"/>
      <c r="G3" s="149"/>
      <c r="H3" s="149"/>
      <c r="I3" s="149"/>
      <c r="J3" s="149"/>
      <c r="K3" s="149"/>
      <c r="L3" s="149"/>
      <c r="M3" s="149"/>
      <c r="N3" s="14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27"/>
      <c r="E4" s="127"/>
      <c r="F4" s="127"/>
      <c r="G4" s="127"/>
      <c r="H4" s="12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46" t="s">
        <v>2</v>
      </c>
      <c r="H5" s="14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28</v>
      </c>
      <c r="H6" s="38" t="s">
        <v>29</v>
      </c>
      <c r="I6" s="33" t="s">
        <v>20</v>
      </c>
      <c r="J6" s="32" t="s">
        <v>21</v>
      </c>
      <c r="K6" s="32" t="s">
        <v>37</v>
      </c>
      <c r="L6" s="34" t="s">
        <v>22</v>
      </c>
      <c r="M6" s="35" t="s">
        <v>23</v>
      </c>
      <c r="N6" s="34" t="s">
        <v>24</v>
      </c>
      <c r="O6" s="32" t="s">
        <v>33</v>
      </c>
      <c r="P6" s="34" t="s">
        <v>25</v>
      </c>
      <c r="Q6" s="32" t="s">
        <v>5</v>
      </c>
      <c r="R6" s="36" t="s">
        <v>6</v>
      </c>
      <c r="S6" s="126" t="s">
        <v>7</v>
      </c>
      <c r="T6" s="126" t="s">
        <v>8</v>
      </c>
      <c r="U6" s="34" t="s">
        <v>26</v>
      </c>
      <c r="V6" s="34" t="s">
        <v>27</v>
      </c>
    </row>
    <row r="7" spans="1:22" ht="115.5" customHeight="1" thickBot="1" thickTop="1">
      <c r="A7" s="20"/>
      <c r="B7" s="54">
        <v>1</v>
      </c>
      <c r="C7" s="55" t="s">
        <v>39</v>
      </c>
      <c r="D7" s="56">
        <v>1</v>
      </c>
      <c r="E7" s="57" t="s">
        <v>35</v>
      </c>
      <c r="F7" s="58" t="s">
        <v>42</v>
      </c>
      <c r="G7" s="174"/>
      <c r="H7" s="59" t="s">
        <v>36</v>
      </c>
      <c r="I7" s="60" t="s">
        <v>34</v>
      </c>
      <c r="J7" s="61" t="s">
        <v>36</v>
      </c>
      <c r="K7" s="62"/>
      <c r="L7" s="63"/>
      <c r="M7" s="64" t="s">
        <v>40</v>
      </c>
      <c r="N7" s="64" t="s">
        <v>41</v>
      </c>
      <c r="O7" s="65">
        <v>14</v>
      </c>
      <c r="P7" s="66">
        <f>D7*Q7</f>
        <v>2000</v>
      </c>
      <c r="Q7" s="67">
        <v>2000</v>
      </c>
      <c r="R7" s="176"/>
      <c r="S7" s="68">
        <f>D7*R7</f>
        <v>0</v>
      </c>
      <c r="T7" s="69" t="str">
        <f>IF(ISNUMBER(R7),IF(R7&gt;Q7,"NEVYHOVUJE","VYHOVUJE")," ")</f>
        <v xml:space="preserve"> </v>
      </c>
      <c r="U7" s="70"/>
      <c r="V7" s="71" t="s">
        <v>16</v>
      </c>
    </row>
    <row r="8" spans="1:22" ht="54" customHeight="1" thickBot="1" thickTop="1">
      <c r="A8" s="20"/>
      <c r="B8" s="87">
        <v>2</v>
      </c>
      <c r="C8" s="88" t="s">
        <v>43</v>
      </c>
      <c r="D8" s="89">
        <v>25</v>
      </c>
      <c r="E8" s="90" t="s">
        <v>35</v>
      </c>
      <c r="F8" s="91" t="s">
        <v>49</v>
      </c>
      <c r="G8" s="174"/>
      <c r="H8" s="92" t="s">
        <v>36</v>
      </c>
      <c r="I8" s="159" t="s">
        <v>34</v>
      </c>
      <c r="J8" s="162" t="s">
        <v>36</v>
      </c>
      <c r="K8" s="165"/>
      <c r="L8" s="93" t="s">
        <v>50</v>
      </c>
      <c r="M8" s="141" t="s">
        <v>47</v>
      </c>
      <c r="N8" s="141" t="s">
        <v>48</v>
      </c>
      <c r="O8" s="138">
        <v>21</v>
      </c>
      <c r="P8" s="94">
        <f>D8*Q8</f>
        <v>17500</v>
      </c>
      <c r="Q8" s="95">
        <v>700</v>
      </c>
      <c r="R8" s="176"/>
      <c r="S8" s="96">
        <f>D8*R8</f>
        <v>0</v>
      </c>
      <c r="T8" s="97" t="str">
        <f>IF(ISNUMBER(R8),IF(R8&gt;Q8,"NEVYHOVUJE","VYHOVUJE")," ")</f>
        <v xml:space="preserve"> </v>
      </c>
      <c r="U8" s="135"/>
      <c r="V8" s="98" t="s">
        <v>13</v>
      </c>
    </row>
    <row r="9" spans="1:22" ht="222" customHeight="1" thickBot="1" thickTop="1">
      <c r="A9" s="20"/>
      <c r="B9" s="42">
        <v>3</v>
      </c>
      <c r="C9" s="43" t="s">
        <v>44</v>
      </c>
      <c r="D9" s="44">
        <v>2</v>
      </c>
      <c r="E9" s="45" t="s">
        <v>35</v>
      </c>
      <c r="F9" s="46" t="s">
        <v>51</v>
      </c>
      <c r="G9" s="174"/>
      <c r="H9" s="175"/>
      <c r="I9" s="160"/>
      <c r="J9" s="163"/>
      <c r="K9" s="166"/>
      <c r="L9" s="48" t="s">
        <v>50</v>
      </c>
      <c r="M9" s="142"/>
      <c r="N9" s="142"/>
      <c r="O9" s="139"/>
      <c r="P9" s="49">
        <f>D9*Q9</f>
        <v>11236</v>
      </c>
      <c r="Q9" s="50">
        <v>5618</v>
      </c>
      <c r="R9" s="176"/>
      <c r="S9" s="51">
        <f>D9*R9</f>
        <v>0</v>
      </c>
      <c r="T9" s="52" t="str">
        <f aca="true" t="shared" si="0" ref="T9:T11">IF(ISNUMBER(R9),IF(R9&gt;Q9,"NEVYHOVUJE","VYHOVUJE")," ")</f>
        <v xml:space="preserve"> </v>
      </c>
      <c r="U9" s="136"/>
      <c r="V9" s="53" t="s">
        <v>11</v>
      </c>
    </row>
    <row r="10" spans="1:22" ht="115.5" customHeight="1" thickBot="1" thickTop="1">
      <c r="A10" s="20"/>
      <c r="B10" s="42">
        <v>4</v>
      </c>
      <c r="C10" s="43" t="s">
        <v>45</v>
      </c>
      <c r="D10" s="44">
        <v>1</v>
      </c>
      <c r="E10" s="45" t="s">
        <v>35</v>
      </c>
      <c r="F10" s="46" t="s">
        <v>52</v>
      </c>
      <c r="G10" s="174"/>
      <c r="H10" s="47" t="s">
        <v>36</v>
      </c>
      <c r="I10" s="160"/>
      <c r="J10" s="163"/>
      <c r="K10" s="166"/>
      <c r="L10" s="168"/>
      <c r="M10" s="142"/>
      <c r="N10" s="142"/>
      <c r="O10" s="139"/>
      <c r="P10" s="49">
        <f>D10*Q10</f>
        <v>980</v>
      </c>
      <c r="Q10" s="50">
        <v>980</v>
      </c>
      <c r="R10" s="176"/>
      <c r="S10" s="51">
        <f>D10*R10</f>
        <v>0</v>
      </c>
      <c r="T10" s="52" t="str">
        <f t="shared" si="0"/>
        <v xml:space="preserve"> </v>
      </c>
      <c r="U10" s="136"/>
      <c r="V10" s="53" t="s">
        <v>15</v>
      </c>
    </row>
    <row r="11" spans="1:22" ht="115.5" customHeight="1" thickBot="1" thickTop="1">
      <c r="A11" s="20"/>
      <c r="B11" s="99">
        <v>5</v>
      </c>
      <c r="C11" s="100" t="s">
        <v>46</v>
      </c>
      <c r="D11" s="101">
        <v>1</v>
      </c>
      <c r="E11" s="102" t="s">
        <v>35</v>
      </c>
      <c r="F11" s="103" t="s">
        <v>53</v>
      </c>
      <c r="G11" s="174"/>
      <c r="H11" s="104" t="s">
        <v>36</v>
      </c>
      <c r="I11" s="161"/>
      <c r="J11" s="164"/>
      <c r="K11" s="167"/>
      <c r="L11" s="169"/>
      <c r="M11" s="143"/>
      <c r="N11" s="143"/>
      <c r="O11" s="140"/>
      <c r="P11" s="105">
        <f>D11*Q11</f>
        <v>1652</v>
      </c>
      <c r="Q11" s="106">
        <v>1652</v>
      </c>
      <c r="R11" s="176"/>
      <c r="S11" s="107">
        <f>D11*R11</f>
        <v>0</v>
      </c>
      <c r="T11" s="108" t="str">
        <f t="shared" si="0"/>
        <v xml:space="preserve"> </v>
      </c>
      <c r="U11" s="137"/>
      <c r="V11" s="109" t="s">
        <v>15</v>
      </c>
    </row>
    <row r="12" spans="1:22" ht="184.5" customHeight="1" thickBot="1" thickTop="1">
      <c r="A12" s="20"/>
      <c r="B12" s="110">
        <v>6</v>
      </c>
      <c r="C12" s="111" t="s">
        <v>54</v>
      </c>
      <c r="D12" s="112">
        <v>1</v>
      </c>
      <c r="E12" s="113" t="s">
        <v>35</v>
      </c>
      <c r="F12" s="114" t="s">
        <v>55</v>
      </c>
      <c r="G12" s="174"/>
      <c r="H12" s="115" t="s">
        <v>36</v>
      </c>
      <c r="I12" s="128" t="s">
        <v>34</v>
      </c>
      <c r="J12" s="129" t="s">
        <v>36</v>
      </c>
      <c r="K12" s="130"/>
      <c r="L12" s="116"/>
      <c r="M12" s="133" t="s">
        <v>47</v>
      </c>
      <c r="N12" s="133" t="s">
        <v>48</v>
      </c>
      <c r="O12" s="132">
        <v>14</v>
      </c>
      <c r="P12" s="117">
        <f>D12*Q12</f>
        <v>2700</v>
      </c>
      <c r="Q12" s="118">
        <v>2700</v>
      </c>
      <c r="R12" s="176"/>
      <c r="S12" s="119">
        <f>D12*R12</f>
        <v>0</v>
      </c>
      <c r="T12" s="120" t="str">
        <f>IF(ISNUMBER(R12),IF(R12&gt;Q12,"NEVYHOVUJE","VYHOVUJE")," ")</f>
        <v xml:space="preserve"> </v>
      </c>
      <c r="U12" s="131"/>
      <c r="V12" s="121" t="s">
        <v>14</v>
      </c>
    </row>
    <row r="13" spans="1:22" ht="96" customHeight="1" thickBot="1" thickTop="1">
      <c r="A13" s="20"/>
      <c r="B13" s="87">
        <v>7</v>
      </c>
      <c r="C13" s="88" t="s">
        <v>58</v>
      </c>
      <c r="D13" s="89">
        <v>10</v>
      </c>
      <c r="E13" s="90" t="s">
        <v>35</v>
      </c>
      <c r="F13" s="122" t="s">
        <v>60</v>
      </c>
      <c r="G13" s="174"/>
      <c r="H13" s="92" t="s">
        <v>36</v>
      </c>
      <c r="I13" s="170" t="s">
        <v>34</v>
      </c>
      <c r="J13" s="162" t="s">
        <v>36</v>
      </c>
      <c r="K13" s="165"/>
      <c r="L13" s="173"/>
      <c r="M13" s="141" t="s">
        <v>56</v>
      </c>
      <c r="N13" s="172" t="s">
        <v>57</v>
      </c>
      <c r="O13" s="138">
        <v>14</v>
      </c>
      <c r="P13" s="94">
        <f>D13*Q13</f>
        <v>1300</v>
      </c>
      <c r="Q13" s="95">
        <v>130</v>
      </c>
      <c r="R13" s="176"/>
      <c r="S13" s="96">
        <f>D13*R13</f>
        <v>0</v>
      </c>
      <c r="T13" s="97" t="str">
        <f aca="true" t="shared" si="1" ref="T13:T15">IF(ISNUMBER(R13),IF(R13&gt;Q13,"NEVYHOVUJE","VYHOVUJE")," ")</f>
        <v xml:space="preserve"> </v>
      </c>
      <c r="U13" s="135"/>
      <c r="V13" s="98" t="s">
        <v>12</v>
      </c>
    </row>
    <row r="14" spans="1:22" ht="114.75" customHeight="1" thickBot="1" thickTop="1">
      <c r="A14" s="20"/>
      <c r="B14" s="99">
        <v>8</v>
      </c>
      <c r="C14" s="100" t="s">
        <v>59</v>
      </c>
      <c r="D14" s="101">
        <v>5</v>
      </c>
      <c r="E14" s="102" t="s">
        <v>35</v>
      </c>
      <c r="F14" s="134" t="s">
        <v>66</v>
      </c>
      <c r="G14" s="174"/>
      <c r="H14" s="104" t="s">
        <v>36</v>
      </c>
      <c r="I14" s="171"/>
      <c r="J14" s="164"/>
      <c r="K14" s="167"/>
      <c r="L14" s="169"/>
      <c r="M14" s="143"/>
      <c r="N14" s="143"/>
      <c r="O14" s="140"/>
      <c r="P14" s="105">
        <f>D14*Q14</f>
        <v>2650</v>
      </c>
      <c r="Q14" s="106">
        <v>530</v>
      </c>
      <c r="R14" s="176"/>
      <c r="S14" s="107">
        <f>D14*R14</f>
        <v>0</v>
      </c>
      <c r="T14" s="108" t="str">
        <f t="shared" si="1"/>
        <v xml:space="preserve"> </v>
      </c>
      <c r="U14" s="137"/>
      <c r="V14" s="109" t="s">
        <v>12</v>
      </c>
    </row>
    <row r="15" spans="1:22" ht="118.5" customHeight="1" thickBot="1" thickTop="1">
      <c r="A15" s="20"/>
      <c r="B15" s="72">
        <v>9</v>
      </c>
      <c r="C15" s="73" t="s">
        <v>61</v>
      </c>
      <c r="D15" s="74">
        <v>1</v>
      </c>
      <c r="E15" s="75" t="s">
        <v>35</v>
      </c>
      <c r="F15" s="125" t="s">
        <v>65</v>
      </c>
      <c r="G15" s="174"/>
      <c r="H15" s="76" t="s">
        <v>36</v>
      </c>
      <c r="I15" s="123" t="s">
        <v>34</v>
      </c>
      <c r="J15" s="77" t="s">
        <v>36</v>
      </c>
      <c r="K15" s="78"/>
      <c r="L15" s="79"/>
      <c r="M15" s="124" t="s">
        <v>63</v>
      </c>
      <c r="N15" s="124" t="s">
        <v>64</v>
      </c>
      <c r="O15" s="80" t="s">
        <v>62</v>
      </c>
      <c r="P15" s="81">
        <f>D15*Q15</f>
        <v>1000</v>
      </c>
      <c r="Q15" s="82">
        <v>1000</v>
      </c>
      <c r="R15" s="176"/>
      <c r="S15" s="83">
        <f>D15*R15</f>
        <v>0</v>
      </c>
      <c r="T15" s="84" t="str">
        <f t="shared" si="1"/>
        <v xml:space="preserve"> </v>
      </c>
      <c r="U15" s="85"/>
      <c r="V15" s="86" t="s">
        <v>14</v>
      </c>
    </row>
    <row r="16" spans="3:16" ht="17.45" customHeight="1" thickBot="1" thickTop="1">
      <c r="C16"/>
      <c r="D16"/>
      <c r="E16"/>
      <c r="F16"/>
      <c r="G16"/>
      <c r="H16"/>
      <c r="I16"/>
      <c r="J16"/>
      <c r="N16"/>
      <c r="O16"/>
      <c r="P16"/>
    </row>
    <row r="17" spans="2:22" ht="51.75" customHeight="1" thickBot="1" thickTop="1">
      <c r="B17" s="157" t="s">
        <v>32</v>
      </c>
      <c r="C17" s="157"/>
      <c r="D17" s="157"/>
      <c r="E17" s="157"/>
      <c r="F17" s="157"/>
      <c r="G17" s="157"/>
      <c r="H17" s="40"/>
      <c r="I17" s="40"/>
      <c r="J17" s="21"/>
      <c r="K17" s="21"/>
      <c r="L17" s="6"/>
      <c r="M17" s="6"/>
      <c r="N17" s="6"/>
      <c r="O17" s="22"/>
      <c r="P17" s="22"/>
      <c r="Q17" s="23" t="s">
        <v>9</v>
      </c>
      <c r="R17" s="154" t="s">
        <v>10</v>
      </c>
      <c r="S17" s="155"/>
      <c r="T17" s="156"/>
      <c r="U17" s="24"/>
      <c r="V17" s="25"/>
    </row>
    <row r="18" spans="2:20" ht="50.45" customHeight="1" thickBot="1" thickTop="1">
      <c r="B18" s="158" t="s">
        <v>30</v>
      </c>
      <c r="C18" s="158"/>
      <c r="D18" s="158"/>
      <c r="E18" s="158"/>
      <c r="F18" s="158"/>
      <c r="G18" s="158"/>
      <c r="H18" s="158"/>
      <c r="I18" s="26"/>
      <c r="L18" s="9"/>
      <c r="M18" s="9"/>
      <c r="N18" s="9"/>
      <c r="O18" s="27"/>
      <c r="P18" s="27"/>
      <c r="Q18" s="28">
        <f>SUM(P7:P15)</f>
        <v>41018</v>
      </c>
      <c r="R18" s="151">
        <f>SUM(S7:S15)</f>
        <v>0</v>
      </c>
      <c r="S18" s="152"/>
      <c r="T18" s="153"/>
    </row>
    <row r="19" spans="2:19" ht="15.75" thickTop="1">
      <c r="B19" s="150" t="s">
        <v>31</v>
      </c>
      <c r="C19" s="150"/>
      <c r="D19" s="150"/>
      <c r="E19" s="150"/>
      <c r="F19" s="150"/>
      <c r="G19" s="150"/>
      <c r="H19" s="12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127"/>
      <c r="H20" s="12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39"/>
      <c r="C21" s="39"/>
      <c r="D21" s="39"/>
      <c r="E21" s="39"/>
      <c r="F21" s="39"/>
      <c r="G21" s="127"/>
      <c r="H21" s="12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2:19" ht="15">
      <c r="B22" s="39"/>
      <c r="C22" s="39"/>
      <c r="D22" s="39"/>
      <c r="E22" s="39"/>
      <c r="F22" s="39"/>
      <c r="G22" s="127"/>
      <c r="H22" s="12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127"/>
      <c r="H23" s="12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8:19" ht="19.9" customHeight="1">
      <c r="H24" s="30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27"/>
      <c r="H25" s="12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27"/>
      <c r="H26" s="12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27"/>
      <c r="H27" s="12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27"/>
      <c r="H28" s="12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27"/>
      <c r="H29" s="12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27"/>
      <c r="H30" s="12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27"/>
      <c r="H31" s="12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27"/>
      <c r="H32" s="12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27"/>
      <c r="H33" s="12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27"/>
      <c r="H34" s="12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27"/>
      <c r="H35" s="12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27"/>
      <c r="H36" s="12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27"/>
      <c r="H37" s="12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27"/>
      <c r="H38" s="12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27"/>
      <c r="H39" s="12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27"/>
      <c r="H40" s="12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27"/>
      <c r="H41" s="12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27"/>
      <c r="H42" s="12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27"/>
      <c r="H43" s="12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27"/>
      <c r="H44" s="12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27"/>
      <c r="H45" s="12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27"/>
      <c r="H46" s="12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27"/>
      <c r="H47" s="12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27"/>
      <c r="H48" s="12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27"/>
      <c r="H49" s="12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27"/>
      <c r="H50" s="12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27"/>
      <c r="H51" s="12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27"/>
      <c r="H52" s="12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27"/>
      <c r="H53" s="12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27"/>
      <c r="H54" s="12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27"/>
      <c r="H55" s="12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27"/>
      <c r="H56" s="12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27"/>
      <c r="H57" s="12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27"/>
      <c r="H58" s="12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27"/>
      <c r="H59" s="12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27"/>
      <c r="H60" s="12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27"/>
      <c r="H61" s="12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27"/>
      <c r="H62" s="12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27"/>
      <c r="H63" s="12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27"/>
      <c r="H64" s="12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27"/>
      <c r="H65" s="12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27"/>
      <c r="H66" s="12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27"/>
      <c r="H67" s="12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27"/>
      <c r="H68" s="12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27"/>
      <c r="H69" s="12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27"/>
      <c r="H70" s="12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27"/>
      <c r="H71" s="12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27"/>
      <c r="H72" s="12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27"/>
      <c r="H73" s="12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27"/>
      <c r="H74" s="12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27"/>
      <c r="H75" s="12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27"/>
      <c r="H76" s="12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27"/>
      <c r="H77" s="12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27"/>
      <c r="H78" s="12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27"/>
      <c r="H79" s="12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27"/>
      <c r="H80" s="12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27"/>
      <c r="H81" s="12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27"/>
      <c r="H82" s="12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27"/>
      <c r="H83" s="12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27"/>
      <c r="H84" s="12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27"/>
      <c r="H85" s="12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27"/>
      <c r="H86" s="12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27"/>
      <c r="H87" s="12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27"/>
      <c r="H88" s="12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27"/>
      <c r="H89" s="12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27"/>
      <c r="H90" s="12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27"/>
      <c r="H91" s="12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27"/>
      <c r="H92" s="12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27"/>
      <c r="H93" s="12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27"/>
      <c r="H94" s="12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27"/>
      <c r="H95" s="12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27"/>
      <c r="H96" s="12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27"/>
      <c r="H97" s="12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27"/>
      <c r="H98" s="127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27"/>
      <c r="H99" s="127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27"/>
      <c r="H100" s="127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27"/>
      <c r="H101" s="127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27"/>
      <c r="H102" s="127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27"/>
      <c r="H103" s="127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6" ht="19.9" customHeight="1">
      <c r="C104" s="21"/>
      <c r="D104" s="29"/>
      <c r="E104" s="21"/>
      <c r="F104" s="21"/>
      <c r="G104" s="127"/>
      <c r="H104" s="127"/>
      <c r="I104" s="11"/>
      <c r="J104" s="11"/>
      <c r="K104" s="11"/>
      <c r="L104" s="11"/>
      <c r="M104" s="11"/>
      <c r="N104" s="5"/>
      <c r="O104" s="5"/>
      <c r="P104" s="5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</sheetData>
  <sheetProtection algorithmName="SHA-512" hashValue="0l7ZpUdNtIHChNModr/2lqy9MxHlle0TN0QKYZ+EggtA46Bs6vdjQ/AKsUXe6QYUgGkF0cBjHsSa2Y/YszeKDw==" saltValue="ku5zg48vYwg/pTa3OfbKng==" spinCount="100000" sheet="1" objects="1" scenarios="1"/>
  <mergeCells count="24">
    <mergeCell ref="L13:L14"/>
    <mergeCell ref="M13:M14"/>
    <mergeCell ref="N13:N14"/>
    <mergeCell ref="U13:U14"/>
    <mergeCell ref="B1:D1"/>
    <mergeCell ref="G5:H5"/>
    <mergeCell ref="G2:N3"/>
    <mergeCell ref="B19:G19"/>
    <mergeCell ref="R18:T18"/>
    <mergeCell ref="R17:T17"/>
    <mergeCell ref="B17:G17"/>
    <mergeCell ref="B18:H18"/>
    <mergeCell ref="I8:I11"/>
    <mergeCell ref="J8:J11"/>
    <mergeCell ref="K8:K11"/>
    <mergeCell ref="L10:L11"/>
    <mergeCell ref="I13:I14"/>
    <mergeCell ref="J13:J14"/>
    <mergeCell ref="K13:K14"/>
    <mergeCell ref="O13:O14"/>
    <mergeCell ref="U8:U11"/>
    <mergeCell ref="O8:O11"/>
    <mergeCell ref="M8:M11"/>
    <mergeCell ref="N8:N11"/>
  </mergeCells>
  <conditionalFormatting sqref="D7:D15 B7:B15">
    <cfRule type="containsBlanks" priority="96" dxfId="7">
      <formula>LEN(TRIM(B7))=0</formula>
    </cfRule>
  </conditionalFormatting>
  <conditionalFormatting sqref="B7:B15">
    <cfRule type="cellIs" priority="93" dxfId="6" operator="greaterThanOrEqual">
      <formula>1</formula>
    </cfRule>
  </conditionalFormatting>
  <conditionalFormatting sqref="T7:T15">
    <cfRule type="cellIs" priority="80" dxfId="5" operator="equal">
      <formula>"VYHOVUJE"</formula>
    </cfRule>
  </conditionalFormatting>
  <conditionalFormatting sqref="T7:T15">
    <cfRule type="cellIs" priority="79" dxfId="4" operator="equal">
      <formula>"NEVYHOVUJE"</formula>
    </cfRule>
  </conditionalFormatting>
  <conditionalFormatting sqref="R7:R15 G7:H15">
    <cfRule type="containsBlanks" priority="73" dxfId="3">
      <formula>LEN(TRIM(G7))=0</formula>
    </cfRule>
  </conditionalFormatting>
  <conditionalFormatting sqref="R7:R15 G7:H15">
    <cfRule type="notContainsBlanks" priority="71" dxfId="2">
      <formula>LEN(TRIM(G7))&gt;0</formula>
    </cfRule>
  </conditionalFormatting>
  <conditionalFormatting sqref="R7:R15 G7:H15">
    <cfRule type="notContainsBlanks" priority="70" dxfId="1">
      <formula>LEN(TRIM(G7))&gt;0</formula>
    </cfRule>
  </conditionalFormatting>
  <conditionalFormatting sqref="G7:H15">
    <cfRule type="notContainsBlanks" priority="69" dxfId="0">
      <formula>LEN(TRIM(G7))&gt;0</formula>
    </cfRule>
  </conditionalFormatting>
  <dataValidations count="3">
    <dataValidation type="list" allowBlank="1" showInputMessage="1" showErrorMessage="1" sqref="J7:J8 J12:J13 J15">
      <formula1>"ANO,NE"</formula1>
    </dataValidation>
    <dataValidation type="list" showInputMessage="1" showErrorMessage="1" sqref="E7:E15">
      <formula1>"ks,bal,sada,m,"</formula1>
    </dataValidation>
    <dataValidation type="list" allowBlank="1" showInputMessage="1" showErrorMessage="1" sqref="V7:V15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2023-02-06T11:42:37Z</cp:lastPrinted>
  <dcterms:created xsi:type="dcterms:W3CDTF">2014-03-05T12:43:32Z</dcterms:created>
  <dcterms:modified xsi:type="dcterms:W3CDTF">2023-03-10T13:22:03Z</dcterms:modified>
  <cp:category/>
  <cp:version/>
  <cp:contentType/>
  <cp:contentStatus/>
  <cp:revision>3</cp:revision>
</cp:coreProperties>
</file>