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10\1 výzva\"/>
    </mc:Choice>
  </mc:AlternateContent>
  <xr:revisionPtr revIDLastSave="0" documentId="13_ncr:1_{E4746DD4-34CC-42B0-BC7C-0FFAA409D3B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Tonery!$B$2:$T$18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1" i="1" l="1"/>
  <c r="R12" i="1"/>
  <c r="R15" i="1"/>
  <c r="O12" i="1"/>
  <c r="O13" i="1"/>
  <c r="O14" i="1"/>
  <c r="O15" i="1"/>
  <c r="R13" i="1"/>
  <c r="S13" i="1"/>
  <c r="R14" i="1"/>
  <c r="S14" i="1"/>
  <c r="H12" i="1"/>
  <c r="H13" i="1"/>
  <c r="H14" i="1"/>
  <c r="H15" i="1"/>
  <c r="O11" i="1"/>
  <c r="H11" i="1"/>
  <c r="O10" i="1"/>
  <c r="R10" i="1"/>
  <c r="S10" i="1"/>
  <c r="H10" i="1"/>
  <c r="R9" i="1"/>
  <c r="S9" i="1"/>
  <c r="O9" i="1"/>
  <c r="H9" i="1"/>
  <c r="S11" i="1" l="1"/>
  <c r="S15" i="1"/>
  <c r="S12" i="1"/>
  <c r="H7" i="1"/>
  <c r="H8" i="1"/>
  <c r="S8" i="1" l="1"/>
  <c r="R8" i="1"/>
  <c r="O8" i="1"/>
  <c r="O7" i="1" l="1"/>
  <c r="P18" i="1" s="1"/>
  <c r="S7" i="1" l="1"/>
  <c r="R7" i="1"/>
  <c r="Q18" i="1" s="1"/>
</calcChain>
</file>

<file path=xl/sharedStrings.xml><?xml version="1.0" encoding="utf-8"?>
<sst xmlns="http://schemas.openxmlformats.org/spreadsheetml/2006/main" count="71" uniqueCount="50">
  <si>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</si>
  <si>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</si>
  <si>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</si>
  <si>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</si>
  <si>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</si>
  <si>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</si>
  <si>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</si>
  <si>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</si>
  <si>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</si>
  <si>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</si>
  <si>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</si>
  <si>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</si>
  <si>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</si>
  <si>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</si>
  <si>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</si>
  <si>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</si>
  <si>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</si>
  <si>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</si>
  <si>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</si>
  <si>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</si>
  <si>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</si>
  <si>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</si>
  <si>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</si>
  <si>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</si>
  <si>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</si>
  <si>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</si>
  <si>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</si>
  <si>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</si>
  <si>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ks</t>
  </si>
  <si>
    <t>Originální toner. Výtěžnost 12 100 stran.</t>
  </si>
  <si>
    <t>Originální toner. Výtěžnost 9 000 stran.</t>
  </si>
  <si>
    <t>Příloha č. 2 Kupní smlouvy - technická specifikace
Tonery (II.) 010 - 2023 (originální)</t>
  </si>
  <si>
    <t>NE</t>
  </si>
  <si>
    <t>Pokud financováno z projektových prostředků, pak ŘEŠITEL uvede: NÁZEV A ČÍSLO DOTAČNÍHO PROJEKTU</t>
  </si>
  <si>
    <t>KAN -Bc. Jana Saláková,
Tel.: 37763 6101,
E-mail: jeanne@krf.zcu.cz</t>
  </si>
  <si>
    <t xml:space="preserve">Veleslavínova 42, 
301 00 Plzeň, 
Fakulta pedagogická - Katedra anglického jazyka,
místnost VC 328 </t>
  </si>
  <si>
    <t>PR-I  Ing. Kateřina Dobrá,
Tel.: 727 841 192,
E-mail: dobrak@rek.zcu.cz</t>
  </si>
  <si>
    <t xml:space="preserve">Univerzitní 8,  
301 00 Plzeň,
Rektorát - Útvar prorektora pro internacionalizaci,
místnost UR 412 </t>
  </si>
  <si>
    <t>PS-E  Ing. Pavol Janča,
Tel.: 737 619 252,
E-mail: pjanca@ps.zcu.cz</t>
  </si>
  <si>
    <t>Univerzitní 20, 
301 00 Plzeň,
Provoz a služby - Energetické hospodářství,
místnost UI 112</t>
  </si>
  <si>
    <r>
      <t xml:space="preserve">Toner do tiskárny XEROX VersaLink C505 -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</si>
  <si>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XEROX VersaLink C505 -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</si>
  <si>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 xml:space="preserve">Toner do tiskárny XEROX VersaLink C505 -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</si>
  <si>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tiskárny XEROX VersaLink C505 -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</si>
  <si>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Xerox VersaLink C505S (C505V_S)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</si>
  <si>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Xerox VersaLink C505S (C505V_S) -</t>
    </r>
    <r>
      <rPr>
        <b/>
        <sz val="11"/>
        <color theme="1"/>
        <rFont val="Calibri"/>
        <family val="2"/>
        <charset val="238"/>
        <scheme val="minor"/>
      </rPr>
      <t xml:space="preserve"> azurový </t>
    </r>
  </si>
  <si>
    <r>
      <t xml:space="preserve">Toner do tiskárny Xerox VersaLink C505S (C505V_S) - </t>
    </r>
    <r>
      <rPr>
        <b/>
        <sz val="11"/>
        <color theme="1"/>
        <rFont val="Calibri"/>
        <family val="2"/>
        <charset val="238"/>
        <scheme val="minor"/>
      </rPr>
      <t xml:space="preserve">purpurový </t>
    </r>
  </si>
  <si>
    <r>
      <t xml:space="preserve">Toner do tiskárny Xerox VersaLink C505S (C505V_S) - </t>
    </r>
    <r>
      <rPr>
        <b/>
        <sz val="11"/>
        <color theme="1"/>
        <rFont val="Calibri"/>
        <family val="2"/>
        <charset val="238"/>
        <scheme val="minor"/>
      </rPr>
      <t xml:space="preserve">žlutý </t>
    </r>
  </si>
  <si>
    <r>
      <t xml:space="preserve">Toner do tiskárny HP color laser Jet ProMFP M 182n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</si>
  <si>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1 050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</si>
</sst>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5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6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top" wrapText="1"/>
    </xf>
    <xf numFmtId="0" fontId="14" fillId="0" borderId="0" xfId="0" applyFont="1" applyAlignment="1">
      <alignment horizontal="left" vertical="center" wrapText="1"/>
    </xf>
    <xf numFmtId="0" fontId="21" fillId="6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2" fillId="0" borderId="0" xfId="0" applyFont="1"/>
    <xf numFmtId="0" fontId="22" fillId="0" borderId="0" xfId="0" applyFont="1" applyAlignment="1">
      <alignment horizontal="center"/>
    </xf>
    <xf numFmtId="0" fontId="12" fillId="0" borderId="0" xfId="0" applyFont="1" applyAlignment="1">
      <alignment vertical="center"/>
    </xf>
    <xf numFmtId="0" fontId="18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4" fillId="3" borderId="11" xfId="0" applyFont="1" applyFill="1" applyBorder="1" applyAlignment="1">
      <alignment horizontal="left" vertical="center" wrapText="1" indent="1"/>
    </xf>
    <xf numFmtId="0" fontId="4" fillId="3" borderId="9" xfId="0" applyFont="1" applyFill="1" applyBorder="1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left" vertical="center" wrapText="1" inden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8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left" vertical="center" wrapText="1" inden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left" vertical="center" wrapText="1" inden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19" xfId="0" applyFont="1" applyFill="1" applyBorder="1" applyAlignment="1">
      <alignment horizontal="left" vertical="center" wrapText="1" indent="1"/>
    </xf>
    <xf numFmtId="0" fontId="2" fillId="3" borderId="21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22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2" fillId="0" borderId="0" xfId="0" applyFont="1" applyAlignment="1">
      <alignment horizontal="left" vertical="center" wrapText="1"/>
    </xf>
    <xf numFmtId="0" fontId="18" fillId="3" borderId="12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 applyProtection="1">
      <alignment horizontal="left" vertical="center" wrapText="1" indent="1"/>
      <protection locked="0"/>
    </xf>
    <xf numFmtId="0" fontId="15" fillId="5" borderId="9" xfId="0" applyFont="1" applyFill="1" applyBorder="1" applyAlignment="1" applyProtection="1">
      <alignment horizontal="left" vertical="center" wrapText="1" indent="1"/>
      <protection locked="0"/>
    </xf>
    <xf numFmtId="0" fontId="15" fillId="5" borderId="14" xfId="0" applyFont="1" applyFill="1" applyBorder="1" applyAlignment="1" applyProtection="1">
      <alignment horizontal="left" vertical="center" wrapText="1" indent="1"/>
      <protection locked="0"/>
    </xf>
    <xf numFmtId="0" fontId="15" fillId="5" borderId="19" xfId="0" applyFont="1" applyFill="1" applyBorder="1" applyAlignment="1" applyProtection="1">
      <alignment horizontal="left" vertical="center" wrapText="1" indent="1"/>
      <protection locked="0"/>
    </xf>
    <xf numFmtId="0" fontId="15" fillId="5" borderId="21" xfId="0" applyFont="1" applyFill="1" applyBorder="1" applyAlignment="1" applyProtection="1">
      <alignment horizontal="left" vertical="center" wrapText="1" indent="1"/>
      <protection locked="0"/>
    </xf>
    <xf numFmtId="0" fontId="15" fillId="5" borderId="17" xfId="0" applyFont="1" applyFill="1" applyBorder="1" applyAlignment="1" applyProtection="1">
      <alignment horizontal="left" vertical="center" wrapText="1" indent="1"/>
      <protection locked="0"/>
    </xf>
    <xf numFmtId="164" fontId="15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5"/>
  <sheetViews>
    <sheetView tabSelected="1" zoomScale="57" zoomScaleNormal="57" workbookViewId="0">
      <selection activeCell="L18" sqref="L1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52.1406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29.5703125" hidden="1" customWidth="1"/>
    <col min="12" max="12" width="36" customWidth="1"/>
    <col min="13" max="13" width="34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115" t="s">
        <v>31</v>
      </c>
      <c r="C1" s="116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60" t="s">
        <v>0</v>
      </c>
      <c r="D3" s="12"/>
      <c r="E3" s="12"/>
      <c r="F3" s="12"/>
      <c r="G3" s="127"/>
      <c r="H3" s="127"/>
      <c r="I3" s="127"/>
      <c r="J3" s="127"/>
      <c r="K3" s="127"/>
      <c r="L3" s="127"/>
      <c r="M3" s="127"/>
      <c r="N3" s="127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33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62" t="s">
        <v>8</v>
      </c>
      <c r="S6" s="62" t="s">
        <v>9</v>
      </c>
      <c r="T6" s="35" t="s">
        <v>25</v>
      </c>
      <c r="U6" s="35" t="s">
        <v>26</v>
      </c>
    </row>
    <row r="7" spans="2:21" ht="36" customHeight="1" thickTop="1" x14ac:dyDescent="0.25">
      <c r="B7" s="50">
        <v>1</v>
      </c>
      <c r="C7" s="101" t="s">
        <v>40</v>
      </c>
      <c r="D7" s="51">
        <v>1</v>
      </c>
      <c r="E7" s="52" t="s">
        <v>28</v>
      </c>
      <c r="F7" s="58" t="s">
        <v>29</v>
      </c>
      <c r="G7" s="144"/>
      <c r="H7" s="53" t="str">
        <f t="shared" ref="H7:H15" si="0">IF(P7&gt;1999,"ANO","NE")</f>
        <v>ANO</v>
      </c>
      <c r="I7" s="138" t="s">
        <v>27</v>
      </c>
      <c r="J7" s="141" t="s">
        <v>32</v>
      </c>
      <c r="K7" s="107"/>
      <c r="L7" s="132" t="s">
        <v>34</v>
      </c>
      <c r="M7" s="132" t="s">
        <v>35</v>
      </c>
      <c r="N7" s="128">
        <v>21</v>
      </c>
      <c r="O7" s="54">
        <f>D7*P7</f>
        <v>2800</v>
      </c>
      <c r="P7" s="55">
        <v>2800</v>
      </c>
      <c r="Q7" s="150"/>
      <c r="R7" s="56">
        <f>D7*Q7</f>
        <v>0</v>
      </c>
      <c r="S7" s="57" t="str">
        <f t="shared" ref="S7" si="1">IF(ISNUMBER(Q7), IF(Q7&gt;P7,"NEVYHOVUJE","VYHOVUJE")," ")</f>
        <v xml:space="preserve"> </v>
      </c>
      <c r="T7" s="111"/>
      <c r="U7" s="111" t="s">
        <v>10</v>
      </c>
    </row>
    <row r="8" spans="2:21" ht="36" customHeight="1" x14ac:dyDescent="0.25">
      <c r="B8" s="42">
        <v>2</v>
      </c>
      <c r="C8" s="102" t="s">
        <v>41</v>
      </c>
      <c r="D8" s="43">
        <v>1</v>
      </c>
      <c r="E8" s="44" t="s">
        <v>28</v>
      </c>
      <c r="F8" s="59" t="s">
        <v>30</v>
      </c>
      <c r="G8" s="145"/>
      <c r="H8" s="45" t="str">
        <f t="shared" si="0"/>
        <v>ANO</v>
      </c>
      <c r="I8" s="133"/>
      <c r="J8" s="142"/>
      <c r="K8" s="108"/>
      <c r="L8" s="133"/>
      <c r="M8" s="133"/>
      <c r="N8" s="129"/>
      <c r="O8" s="46">
        <f t="shared" ref="O8:O15" si="2">D8*P8</f>
        <v>3800</v>
      </c>
      <c r="P8" s="47">
        <v>3800</v>
      </c>
      <c r="Q8" s="151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112"/>
      <c r="U8" s="112"/>
    </row>
    <row r="9" spans="2:21" ht="36" customHeight="1" x14ac:dyDescent="0.25">
      <c r="B9" s="42">
        <v>3</v>
      </c>
      <c r="C9" s="102" t="s">
        <v>42</v>
      </c>
      <c r="D9" s="43">
        <v>1</v>
      </c>
      <c r="E9" s="44" t="s">
        <v>28</v>
      </c>
      <c r="F9" s="59" t="s">
        <v>30</v>
      </c>
      <c r="G9" s="145"/>
      <c r="H9" s="45" t="str">
        <f t="shared" si="0"/>
        <v>ANO</v>
      </c>
      <c r="I9" s="133"/>
      <c r="J9" s="142"/>
      <c r="K9" s="108"/>
      <c r="L9" s="133"/>
      <c r="M9" s="133"/>
      <c r="N9" s="129"/>
      <c r="O9" s="46">
        <f t="shared" si="2"/>
        <v>3800</v>
      </c>
      <c r="P9" s="47">
        <v>3800</v>
      </c>
      <c r="Q9" s="151"/>
      <c r="R9" s="48">
        <f t="shared" ref="R9" si="5">D9*Q9</f>
        <v>0</v>
      </c>
      <c r="S9" s="49" t="str">
        <f t="shared" ref="S9" si="6">IF(ISNUMBER(Q9), IF(Q9&gt;P9,"NEVYHOVUJE","VYHOVUJE")," ")</f>
        <v xml:space="preserve"> </v>
      </c>
      <c r="T9" s="112"/>
      <c r="U9" s="112"/>
    </row>
    <row r="10" spans="2:21" ht="36" customHeight="1" thickBot="1" x14ac:dyDescent="0.3">
      <c r="B10" s="63">
        <v>4</v>
      </c>
      <c r="C10" s="103" t="s">
        <v>43</v>
      </c>
      <c r="D10" s="65">
        <v>1</v>
      </c>
      <c r="E10" s="66" t="s">
        <v>28</v>
      </c>
      <c r="F10" s="64" t="s">
        <v>30</v>
      </c>
      <c r="G10" s="146"/>
      <c r="H10" s="67" t="str">
        <f t="shared" si="0"/>
        <v>ANO</v>
      </c>
      <c r="I10" s="134"/>
      <c r="J10" s="143"/>
      <c r="K10" s="109"/>
      <c r="L10" s="134"/>
      <c r="M10" s="134"/>
      <c r="N10" s="130"/>
      <c r="O10" s="68">
        <f t="shared" si="2"/>
        <v>3800</v>
      </c>
      <c r="P10" s="69">
        <v>3800</v>
      </c>
      <c r="Q10" s="152"/>
      <c r="R10" s="70">
        <f t="shared" ref="R10" si="7">D10*Q10</f>
        <v>0</v>
      </c>
      <c r="S10" s="71" t="str">
        <f t="shared" ref="S10" si="8">IF(ISNUMBER(Q10), IF(Q10&gt;P10,"NEVYHOVUJE","VYHOVUJE")," ")</f>
        <v xml:space="preserve"> </v>
      </c>
      <c r="T10" s="112"/>
      <c r="U10" s="112"/>
    </row>
    <row r="11" spans="2:21" ht="36" customHeight="1" x14ac:dyDescent="0.25">
      <c r="B11" s="83">
        <v>5</v>
      </c>
      <c r="C11" s="104" t="s">
        <v>44</v>
      </c>
      <c r="D11" s="85">
        <v>1</v>
      </c>
      <c r="E11" s="86" t="s">
        <v>28</v>
      </c>
      <c r="F11" s="84" t="s">
        <v>29</v>
      </c>
      <c r="G11" s="147"/>
      <c r="H11" s="87" t="str">
        <f t="shared" si="0"/>
        <v>ANO</v>
      </c>
      <c r="I11" s="135" t="s">
        <v>27</v>
      </c>
      <c r="J11" s="135" t="s">
        <v>32</v>
      </c>
      <c r="K11" s="110"/>
      <c r="L11" s="135" t="s">
        <v>36</v>
      </c>
      <c r="M11" s="135" t="s">
        <v>37</v>
      </c>
      <c r="N11" s="131">
        <v>21</v>
      </c>
      <c r="O11" s="88">
        <f t="shared" si="2"/>
        <v>2800</v>
      </c>
      <c r="P11" s="89">
        <v>2800</v>
      </c>
      <c r="Q11" s="153"/>
      <c r="R11" s="90">
        <f t="shared" ref="R11" si="9">D11*Q11</f>
        <v>0</v>
      </c>
      <c r="S11" s="91" t="str">
        <f t="shared" ref="S11" si="10">IF(ISNUMBER(Q11), IF(Q11&gt;P11,"NEVYHOVUJE","VYHOVUJE")," ")</f>
        <v xml:space="preserve"> </v>
      </c>
      <c r="T11" s="113"/>
      <c r="U11" s="113" t="s">
        <v>10</v>
      </c>
    </row>
    <row r="12" spans="2:21" ht="36" customHeight="1" x14ac:dyDescent="0.25">
      <c r="B12" s="42">
        <v>6</v>
      </c>
      <c r="C12" s="102" t="s">
        <v>45</v>
      </c>
      <c r="D12" s="43">
        <v>1</v>
      </c>
      <c r="E12" s="44" t="s">
        <v>28</v>
      </c>
      <c r="F12" s="59" t="s">
        <v>30</v>
      </c>
      <c r="G12" s="145"/>
      <c r="H12" s="45" t="str">
        <f t="shared" si="0"/>
        <v>ANO</v>
      </c>
      <c r="I12" s="139"/>
      <c r="J12" s="139"/>
      <c r="K12" s="108"/>
      <c r="L12" s="136"/>
      <c r="M12" s="136"/>
      <c r="N12" s="129"/>
      <c r="O12" s="46">
        <f t="shared" si="2"/>
        <v>3800</v>
      </c>
      <c r="P12" s="47">
        <v>3800</v>
      </c>
      <c r="Q12" s="151"/>
      <c r="R12" s="48">
        <f t="shared" ref="R12:R15" si="11">D12*Q12</f>
        <v>0</v>
      </c>
      <c r="S12" s="49" t="str">
        <f t="shared" ref="S12:S15" si="12">IF(ISNUMBER(Q12), IF(Q12&gt;P12,"NEVYHOVUJE","VYHOVUJE")," ")</f>
        <v xml:space="preserve"> </v>
      </c>
      <c r="T12" s="112"/>
      <c r="U12" s="112"/>
    </row>
    <row r="13" spans="2:21" ht="36" customHeight="1" x14ac:dyDescent="0.25">
      <c r="B13" s="42">
        <v>7</v>
      </c>
      <c r="C13" s="102" t="s">
        <v>46</v>
      </c>
      <c r="D13" s="43">
        <v>1</v>
      </c>
      <c r="E13" s="44" t="s">
        <v>28</v>
      </c>
      <c r="F13" s="59" t="s">
        <v>30</v>
      </c>
      <c r="G13" s="145"/>
      <c r="H13" s="45" t="str">
        <f t="shared" si="0"/>
        <v>ANO</v>
      </c>
      <c r="I13" s="139"/>
      <c r="J13" s="139"/>
      <c r="K13" s="108"/>
      <c r="L13" s="136"/>
      <c r="M13" s="136"/>
      <c r="N13" s="129"/>
      <c r="O13" s="46">
        <f t="shared" si="2"/>
        <v>3800</v>
      </c>
      <c r="P13" s="47">
        <v>3800</v>
      </c>
      <c r="Q13" s="151"/>
      <c r="R13" s="48">
        <f t="shared" si="11"/>
        <v>0</v>
      </c>
      <c r="S13" s="49" t="str">
        <f t="shared" si="12"/>
        <v xml:space="preserve"> </v>
      </c>
      <c r="T13" s="112"/>
      <c r="U13" s="112"/>
    </row>
    <row r="14" spans="2:21" ht="36" customHeight="1" thickBot="1" x14ac:dyDescent="0.3">
      <c r="B14" s="92">
        <v>8</v>
      </c>
      <c r="C14" s="105" t="s">
        <v>47</v>
      </c>
      <c r="D14" s="94">
        <v>1</v>
      </c>
      <c r="E14" s="95" t="s">
        <v>28</v>
      </c>
      <c r="F14" s="93" t="s">
        <v>30</v>
      </c>
      <c r="G14" s="148"/>
      <c r="H14" s="96" t="str">
        <f t="shared" si="0"/>
        <v>ANO</v>
      </c>
      <c r="I14" s="140"/>
      <c r="J14" s="140"/>
      <c r="K14" s="109"/>
      <c r="L14" s="137"/>
      <c r="M14" s="137"/>
      <c r="N14" s="130"/>
      <c r="O14" s="97">
        <f t="shared" si="2"/>
        <v>3800</v>
      </c>
      <c r="P14" s="98">
        <v>3800</v>
      </c>
      <c r="Q14" s="154"/>
      <c r="R14" s="99">
        <f t="shared" si="11"/>
        <v>0</v>
      </c>
      <c r="S14" s="100" t="str">
        <f t="shared" si="12"/>
        <v xml:space="preserve"> </v>
      </c>
      <c r="T14" s="114"/>
      <c r="U14" s="114"/>
    </row>
    <row r="15" spans="2:21" ht="89.25" customHeight="1" thickBot="1" x14ac:dyDescent="0.3">
      <c r="B15" s="72">
        <v>9</v>
      </c>
      <c r="C15" s="106" t="s">
        <v>48</v>
      </c>
      <c r="D15" s="73">
        <v>1</v>
      </c>
      <c r="E15" s="74" t="s">
        <v>28</v>
      </c>
      <c r="F15" s="106" t="s">
        <v>49</v>
      </c>
      <c r="G15" s="149"/>
      <c r="H15" s="75" t="str">
        <f t="shared" si="0"/>
        <v>NE</v>
      </c>
      <c r="I15" s="76" t="s">
        <v>27</v>
      </c>
      <c r="J15" s="76" t="s">
        <v>32</v>
      </c>
      <c r="K15" s="77"/>
      <c r="L15" s="76" t="s">
        <v>38</v>
      </c>
      <c r="M15" s="76" t="s">
        <v>39</v>
      </c>
      <c r="N15" s="78">
        <v>21</v>
      </c>
      <c r="O15" s="79">
        <f t="shared" si="2"/>
        <v>1200</v>
      </c>
      <c r="P15" s="80">
        <v>1200</v>
      </c>
      <c r="Q15" s="155"/>
      <c r="R15" s="81">
        <f t="shared" si="11"/>
        <v>0</v>
      </c>
      <c r="S15" s="82" t="str">
        <f t="shared" si="12"/>
        <v xml:space="preserve"> </v>
      </c>
      <c r="T15" s="74"/>
      <c r="U15" s="74" t="s">
        <v>10</v>
      </c>
    </row>
    <row r="16" spans="2:21" ht="16.5" thickTop="1" thickBot="1" x14ac:dyDescent="0.3">
      <c r="C16"/>
      <c r="D16"/>
      <c r="E16"/>
      <c r="F16"/>
      <c r="G16"/>
      <c r="H16"/>
      <c r="I16"/>
      <c r="J16"/>
      <c r="N16"/>
      <c r="O16"/>
      <c r="R16" s="41"/>
    </row>
    <row r="17" spans="2:21" ht="60.75" customHeight="1" thickTop="1" thickBot="1" x14ac:dyDescent="0.3">
      <c r="B17" s="122" t="s">
        <v>14</v>
      </c>
      <c r="C17" s="123"/>
      <c r="D17" s="123"/>
      <c r="E17" s="123"/>
      <c r="F17" s="123"/>
      <c r="G17" s="123"/>
      <c r="H17" s="61"/>
      <c r="I17" s="25"/>
      <c r="J17" s="25"/>
      <c r="K17" s="25"/>
      <c r="L17" s="11"/>
      <c r="M17" s="11"/>
      <c r="N17" s="26"/>
      <c r="O17" s="26"/>
      <c r="P17" s="27" t="s">
        <v>11</v>
      </c>
      <c r="Q17" s="124" t="s">
        <v>12</v>
      </c>
      <c r="R17" s="125"/>
      <c r="S17" s="126"/>
      <c r="T17" s="20"/>
      <c r="U17" s="28"/>
    </row>
    <row r="18" spans="2:21" ht="33.75" customHeight="1" thickTop="1" thickBot="1" x14ac:dyDescent="0.3">
      <c r="B18" s="117" t="s">
        <v>15</v>
      </c>
      <c r="C18" s="118"/>
      <c r="D18" s="118"/>
      <c r="E18" s="118"/>
      <c r="F18" s="118"/>
      <c r="G18" s="118"/>
      <c r="H18" s="34"/>
      <c r="I18" s="29"/>
      <c r="L18" s="9"/>
      <c r="M18" s="9"/>
      <c r="N18" s="30"/>
      <c r="O18" s="30"/>
      <c r="P18" s="31">
        <f>SUM(O7:O15)</f>
        <v>29600</v>
      </c>
      <c r="Q18" s="119">
        <f>SUM(R7:R15)</f>
        <v>0</v>
      </c>
      <c r="R18" s="120"/>
      <c r="S18" s="121"/>
    </row>
    <row r="19" spans="2:21" ht="14.25" customHeight="1" thickTop="1" x14ac:dyDescent="0.25"/>
    <row r="20" spans="2:21" ht="14.25" customHeight="1" x14ac:dyDescent="0.25">
      <c r="B20" s="37"/>
    </row>
    <row r="21" spans="2:21" ht="14.25" customHeight="1" x14ac:dyDescent="0.25">
      <c r="B21" s="38"/>
      <c r="C21" s="37"/>
    </row>
    <row r="22" spans="2:21" ht="14.25" customHeight="1" x14ac:dyDescent="0.25"/>
    <row r="23" spans="2:21" ht="14.25" customHeight="1" x14ac:dyDescent="0.25"/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</sheetData>
  <sheetProtection algorithmName="SHA-512" hashValue="/ukuynMGXZEveEN+ZZn2tdFG8A8hir2mZgtShbaXgSYmbuyVxgmmVIb7XhFQwev0uD/vN+i7RLydWUaHypPLUQ==" saltValue="/6CUb4PUtXWejeyPCh9/ug==" spinCount="100000" sheet="1" objects="1" scenarios="1"/>
  <mergeCells count="22">
    <mergeCell ref="B1:C1"/>
    <mergeCell ref="B18:G18"/>
    <mergeCell ref="Q18:S18"/>
    <mergeCell ref="B17:G17"/>
    <mergeCell ref="Q17:S17"/>
    <mergeCell ref="G3:N3"/>
    <mergeCell ref="N7:N10"/>
    <mergeCell ref="N11:N14"/>
    <mergeCell ref="L7:L10"/>
    <mergeCell ref="M7:M10"/>
    <mergeCell ref="L11:L14"/>
    <mergeCell ref="M11:M14"/>
    <mergeCell ref="I7:I10"/>
    <mergeCell ref="I11:I14"/>
    <mergeCell ref="J7:J10"/>
    <mergeCell ref="J11:J14"/>
    <mergeCell ref="K7:K10"/>
    <mergeCell ref="K11:K14"/>
    <mergeCell ref="U7:U10"/>
    <mergeCell ref="T7:T10"/>
    <mergeCell ref="U11:U14"/>
    <mergeCell ref="T11:T14"/>
  </mergeCells>
  <conditionalFormatting sqref="B7:B15">
    <cfRule type="containsBlanks" dxfId="12" priority="61">
      <formula>LEN(TRIM(B7))=0</formula>
    </cfRule>
  </conditionalFormatting>
  <conditionalFormatting sqref="B7:B15">
    <cfRule type="cellIs" dxfId="11" priority="56" operator="greaterThanOrEqual">
      <formula>1</formula>
    </cfRule>
  </conditionalFormatting>
  <conditionalFormatting sqref="S7:S15">
    <cfRule type="cellIs" dxfId="10" priority="53" operator="equal">
      <formula>"VYHOVUJE"</formula>
    </cfRule>
  </conditionalFormatting>
  <conditionalFormatting sqref="S7:S15">
    <cfRule type="cellIs" dxfId="9" priority="52" operator="equal">
      <formula>"NEVYHOVUJE"</formula>
    </cfRule>
  </conditionalFormatting>
  <conditionalFormatting sqref="G7:G15 Q7:Q15">
    <cfRule type="containsBlanks" dxfId="8" priority="33">
      <formula>LEN(TRIM(G7))=0</formula>
    </cfRule>
  </conditionalFormatting>
  <conditionalFormatting sqref="G7:G15 Q7:Q15">
    <cfRule type="notContainsBlanks" dxfId="7" priority="31">
      <formula>LEN(TRIM(G7))&gt;0</formula>
    </cfRule>
  </conditionalFormatting>
  <conditionalFormatting sqref="G7:G15 Q7:Q15">
    <cfRule type="notContainsBlanks" dxfId="6" priority="30">
      <formula>LEN(TRIM(G7))&gt;0</formula>
    </cfRule>
  </conditionalFormatting>
  <conditionalFormatting sqref="G7:G15">
    <cfRule type="notContainsBlanks" dxfId="5" priority="29">
      <formula>LEN(TRIM(G7))&gt;0</formula>
    </cfRule>
  </conditionalFormatting>
  <conditionalFormatting sqref="H7:H15">
    <cfRule type="containsBlanks" dxfId="4" priority="7">
      <formula>LEN(TRIM(H7))=0</formula>
    </cfRule>
  </conditionalFormatting>
  <conditionalFormatting sqref="H7:H15">
    <cfRule type="notContainsBlanks" dxfId="3" priority="8">
      <formula>LEN(TRIM(H7))&gt;0</formula>
    </cfRule>
  </conditionalFormatting>
  <conditionalFormatting sqref="H7:H15">
    <cfRule type="containsText" dxfId="2" priority="6" operator="containsText" text="ANO">
      <formula>NOT(ISERROR(SEARCH("ANO",H7)))</formula>
    </cfRule>
  </conditionalFormatting>
  <conditionalFormatting sqref="D7">
    <cfRule type="containsBlanks" dxfId="1" priority="3">
      <formula>LEN(TRIM(D7))=0</formula>
    </cfRule>
  </conditionalFormatting>
  <conditionalFormatting sqref="D8:D15">
    <cfRule type="containsBlanks" dxfId="0" priority="2">
      <formula>LEN(TRIM(D8))=0</formula>
    </cfRule>
  </conditionalFormatting>
  <dataValidations count="2">
    <dataValidation type="list" showInputMessage="1" showErrorMessage="1" sqref="J7 H7:H15" xr:uid="{00000000-0002-0000-0000-000001000000}">
      <formula1>"ANO,NE"</formula1>
    </dataValidation>
    <dataValidation type="list" showInputMessage="1" showErrorMessage="1" sqref="E7:E15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2023-01-18T08:30:34Z</cp:lastPrinted>
  <dcterms:created xsi:type="dcterms:W3CDTF">2014-03-05T12:43:32Z</dcterms:created>
  <dcterms:modified xsi:type="dcterms:W3CDTF">2023-03-09T10:36:32Z</dcterms:modified>
</cp:coreProperties>
</file>