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4\1 výzva\"/>
    </mc:Choice>
  </mc:AlternateContent>
  <xr:revisionPtr revIDLastSave="0" documentId="13_ncr:1_{6153DAD7-8479-4062-AF6C-7F0FF0196C6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D24" i="4"/>
  <c r="C12" i="4"/>
  <c r="T8" i="1"/>
  <c r="P8" i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R11" i="1" l="1"/>
  <c r="Q11" i="1"/>
  <c r="C9" i="4" l="1"/>
  <c r="H9" i="4" s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<sst xmlns="http://schemas.openxmlformats.org/spreadsheetml/2006/main" count="70" uniqueCount="63">
  <si>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</si>
  <si>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</si>
  <si>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</si>
  <si>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</si>
  <si>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</si>
  <si>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</si>
  <si>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</si>
  <si>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</si>
  <si>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</si>
  <si>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</si>
  <si>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</si>
  <si>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</si>
  <si>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</si>
  <si>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</si>
  <si>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</si>
  <si>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</si>
  <si>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</si>
  <si>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</si>
  <si>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</si>
  <si>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</si>
  <si>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</si>
  <si>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</si>
  <si>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</si>
  <si>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</si>
  <si>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</si>
  <si>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</si>
  <si>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</si>
  <si>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</si>
  <si>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</si>
  <si>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</si>
  <si>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</si>
  <si>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</si>
  <si>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</si>
  <si>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</si>
  <si>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</si>
  <si>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</si>
  <si>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</si>
  <si>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</si>
  <si>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</si>
  <si>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</si>
  <si>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</si>
  <si>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</si>
  <si>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</si>
  <si>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</si>
  <si>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</si>
  <si>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</si>
  <si>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</si>
  <si>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</si>
  <si>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</si>
  <si>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</si>
  <si>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</si>
  <si>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</si>
  <si>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</si>
  <si>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</si>
  <si>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</si>
  <si>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>NE</t>
  </si>
  <si>
    <t>Pokud financováno z projektových prostředků, pak ŘEŠITEL uvede: NÁZEV A ČÍSLO DOTAČNÍHO PROJEKTU</t>
  </si>
  <si>
    <t xml:space="preserve">Tiskárny, kopírky, multifunkce II. 004 - 2023 </t>
  </si>
  <si>
    <t>Ing. Ladislav Pešička,
Tel.: 37763 2469</t>
  </si>
  <si>
    <t>Technická 8, 
301 00 Plzeň, 
Fakulta aplikovaných věd - Katedra informatiky a výpočetní techniky,
místnost UC 362</t>
  </si>
  <si>
    <t>Černobílé multifuknční zařízení formátu A3</t>
  </si>
  <si>
    <r>
      <t>Kopírování, tisk, barevné skenování, formát A3.
Maximální rychlost tisku a kopírování alespoň: 40 stran A4/minutu a 21 stran A3/minutu.
Rozlišení min. 600 x 600 dpi při kopírování, min. 1200 x 1200 dpi při tisku. 
Rozlišení skenování min. 600 dpi. 
Maximální rychlost ske</t>
    </r>
    <r>
      <rPr>
        <sz val="11"/>
        <rFont val="Calibri"/>
        <family val="2"/>
        <charset val="238"/>
        <scheme val="minor"/>
      </rPr>
      <t>nování černobíle i barevně A4: alepsoň 100 stran jednostranně</t>
    </r>
    <r>
      <rPr>
        <sz val="11"/>
        <color theme="1"/>
        <rFont val="Calibri"/>
        <family val="2"/>
        <charset val="238"/>
        <scheme val="minor"/>
      </rPr>
      <t xml:space="preserve">, alepsoň </t>
    </r>
    <r>
      <rPr>
        <sz val="11"/>
        <rFont val="Calibri"/>
        <family val="2"/>
        <charset val="238"/>
        <scheme val="minor"/>
      </rPr>
      <t xml:space="preserve">200 stran oboustranně za minutu.
</t>
    </r>
    <r>
      <rPr>
        <sz val="11"/>
        <color theme="1"/>
        <rFont val="Calibri"/>
        <family val="2"/>
        <charset val="238"/>
        <scheme val="minor"/>
      </rPr>
      <t xml:space="preserve">Zoom v rozsahu alespoň 25 - 400 %.
</t>
    </r>
    <r>
      <rPr>
        <sz val="11"/>
        <rFont val="Calibri"/>
        <family val="2"/>
        <charset val="238"/>
        <scheme val="minor"/>
      </rPr>
      <t>Min. 2x zásobník - každý na min. 500 listů</t>
    </r>
    <r>
      <rPr>
        <sz val="11"/>
        <color theme="1"/>
        <rFont val="Calibri"/>
        <family val="2"/>
        <charset val="238"/>
        <scheme val="minor"/>
      </rPr>
      <t xml:space="preserve">, boční podavač na min. 100 listů.
Automatický duplexní jednoprůchodový podavač originálů.
Paměť min. 4 GB RAM, pevný disk min. 32 GB SSD.
Duplexní jednotka a síťový tisk.
Rozhraní USB 3.0,  Gigabit-Ethernet (10/100/1000BaseTX).
Finišer na min. 3000 listů s možností sešití min. 65 stran.
Nastavitelný barevný dotykový displej.
Podstolek s úložným prostorem na kolečkách.
Skenovací mód - Foto, Text, Foto/Text, OCR (pdf, docx, xlsx).
Podporované typy souborů minimálně: TIFF, JPEG, PDF, PDF/A, šifrované PDF, JPEG.
Skenování do e-mailu, skenování do FTP, skenování do USB.
Možnost tisku ze stanic s operačním systémem (Windows 10 a Linux).
Doporučený objem tisku za měsíc: alespoň 20 000 stran.
</t>
    </r>
    <r>
      <rPr>
        <sz val="11"/>
        <rFont val="Calibri"/>
        <family val="2"/>
        <charset val="238"/>
        <scheme val="minor"/>
      </rPr>
      <t xml:space="preserve">
Dodání včetně montáže a uvedení do provozu.</t>
    </r>
  </si>
  <si>
    <t>Dodání včetně montáže a uvedení do provozu.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</si>
</sst>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0" fillId="0" borderId="0"/>
    <xf numFmtId="0" fontId="10" fillId="0" borderId="0"/>
    <xf numFmtId="0" fontId="10" fillId="0" borderId="0"/>
    <xf numFmtId="0" fontId="29" fillId="0" borderId="0" applyNumberFormat="0" applyFill="0" applyBorder="0" applyAlignment="0" applyProtection="0"/>
  </cellStyleXfs>
  <cellXfs count="143">
    <xf numFmtId="0" fontId="0" fillId="0" borderId="0" xfId="0"/>
    <xf numFmtId="0" fontId="12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4" fillId="0" borderId="0" xfId="0" applyFont="1" applyAlignment="1">
      <alignment horizontal="center" vertical="top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2" applyAlignment="1">
      <alignment horizontal="left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10" fillId="0" borderId="0" xfId="2"/>
    <xf numFmtId="0" fontId="10" fillId="0" borderId="0" xfId="2" applyAlignment="1">
      <alignment vertical="center" wrapText="1"/>
    </xf>
    <xf numFmtId="49" fontId="10" fillId="0" borderId="0" xfId="2" applyNumberFormat="1" applyAlignment="1">
      <alignment vertical="center" wrapText="1"/>
    </xf>
    <xf numFmtId="0" fontId="21" fillId="0" borderId="0" xfId="2" applyFont="1" applyAlignment="1">
      <alignment vertical="center"/>
    </xf>
    <xf numFmtId="0" fontId="22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2" fillId="0" borderId="0" xfId="0" applyFont="1" applyAlignment="1">
      <alignment horizontal="center"/>
    </xf>
    <xf numFmtId="0" fontId="12" fillId="8" borderId="1" xfId="0" applyFont="1" applyFill="1" applyBorder="1"/>
    <xf numFmtId="0" fontId="0" fillId="9" borderId="1" xfId="0" applyFill="1" applyBorder="1"/>
    <xf numFmtId="0" fontId="15" fillId="0" borderId="0" xfId="0" applyFont="1" applyAlignment="1">
      <alignment horizontal="center" vertical="center" textRotation="90" wrapText="1"/>
    </xf>
    <xf numFmtId="0" fontId="15" fillId="0" borderId="0" xfId="0" applyFont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4" fontId="26" fillId="12" borderId="10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8" fillId="10" borderId="9" xfId="0" applyFont="1" applyFill="1" applyBorder="1" applyAlignment="1">
      <alignment vertical="center" wrapText="1" shrinkToFit="1"/>
    </xf>
    <xf numFmtId="0" fontId="0" fillId="0" borderId="40" xfId="0" applyBorder="1"/>
    <xf numFmtId="0" fontId="21" fillId="5" borderId="2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166" fontId="0" fillId="12" borderId="34" xfId="0" applyNumberFormat="1" applyFill="1" applyBorder="1" applyAlignment="1">
      <alignment vertical="center"/>
    </xf>
    <xf numFmtId="0" fontId="12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12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9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3" fontId="12" fillId="10" borderId="0" xfId="0" applyNumberFormat="1" applyFont="1" applyFill="1" applyAlignment="1">
      <alignment horizontal="center" vertical="center"/>
    </xf>
    <xf numFmtId="0" fontId="0" fillId="12" borderId="8" xfId="0" applyFill="1" applyBorder="1" applyAlignment="1">
      <alignment horizontal="center" vertical="center" wrapText="1"/>
    </xf>
    <xf numFmtId="3" fontId="0" fillId="2" borderId="42" xfId="0" applyNumberFormat="1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3" fontId="0" fillId="3" borderId="43" xfId="0" applyNumberFormat="1" applyFill="1" applyBorder="1" applyAlignment="1">
      <alignment horizontal="center" vertical="center" wrapText="1"/>
    </xf>
    <xf numFmtId="164" fontId="0" fillId="0" borderId="43" xfId="0" applyNumberFormat="1" applyBorder="1" applyAlignment="1">
      <alignment horizontal="right" vertical="center" indent="1"/>
    </xf>
    <xf numFmtId="165" fontId="0" fillId="0" borderId="43" xfId="0" applyNumberFormat="1" applyBorder="1" applyAlignment="1">
      <alignment horizontal="right" vertical="center" indent="1"/>
    </xf>
    <xf numFmtId="0" fontId="0" fillId="0" borderId="43" xfId="0" applyBorder="1" applyAlignment="1">
      <alignment horizontal="center" vertical="center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30" xfId="0" applyFont="1" applyFill="1" applyBorder="1" applyAlignment="1" applyProtection="1">
      <alignment vertical="center"/>
      <protection locked="0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6" fillId="7" borderId="23" xfId="0" applyFont="1" applyFill="1" applyBorder="1" applyAlignment="1" applyProtection="1">
      <alignment vertical="center"/>
      <protection locked="0"/>
    </xf>
    <xf numFmtId="0" fontId="0" fillId="3" borderId="6" xfId="0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19" fillId="3" borderId="43" xfId="0" applyNumberFormat="1" applyFont="1" applyFill="1" applyBorder="1" applyAlignment="1">
      <alignment horizontal="right" vertical="center" indent="1"/>
    </xf>
    <xf numFmtId="0" fontId="4" fillId="3" borderId="6" xfId="0" applyFont="1" applyFill="1" applyBorder="1" applyAlignment="1">
      <alignment horizontal="center" vertical="center" wrapText="1"/>
    </xf>
    <xf numFmtId="49" fontId="31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1" fillId="0" borderId="38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4" fontId="11" fillId="0" borderId="39" xfId="0" applyNumberFormat="1" applyFont="1" applyBorder="1" applyAlignment="1">
      <alignment horizontal="center" vertical="center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5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12" fillId="2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/>
    </xf>
    <xf numFmtId="0" fontId="27" fillId="10" borderId="11" xfId="0" applyFont="1" applyFill="1" applyBorder="1" applyAlignment="1">
      <alignment horizontal="center" vertical="center"/>
    </xf>
    <xf numFmtId="0" fontId="27" fillId="10" borderId="12" xfId="0" applyFont="1" applyFill="1" applyBorder="1" applyAlignment="1">
      <alignment horizontal="center" vertical="center"/>
    </xf>
    <xf numFmtId="0" fontId="27" fillId="10" borderId="13" xfId="0" applyFont="1" applyFill="1" applyBorder="1" applyAlignment="1">
      <alignment horizontal="center" vertical="center"/>
    </xf>
    <xf numFmtId="4" fontId="26" fillId="9" borderId="14" xfId="0" applyNumberFormat="1" applyFont="1" applyFill="1" applyBorder="1" applyAlignment="1">
      <alignment horizontal="center" vertical="center"/>
    </xf>
    <xf numFmtId="4" fontId="26" fillId="9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7" fillId="5" borderId="43" xfId="0" applyFont="1" applyFill="1" applyBorder="1" applyAlignment="1" applyProtection="1">
      <alignment horizontal="left" vertical="center" wrapText="1" indent="1"/>
      <protection locked="0"/>
    </xf>
    <xf numFmtId="164" fontId="17" fillId="5" borderId="43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A4" zoomScale="95" zoomScaleNormal="95" workbookViewId="0">
      <selection activeCell="F8" sqref="F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21.1406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27" customWidth="1"/>
    <col min="13" max="13" width="23.85546875" customWidth="1"/>
    <col min="14" max="14" width="33.28515625" style="3" customWidth="1"/>
    <col min="15" max="15" width="27.71093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6.5703125" style="5" customWidth="1"/>
  </cols>
  <sheetData>
    <row r="1" spans="1:22" ht="15.75" x14ac:dyDescent="0.25">
      <c r="B1" s="120" t="s">
        <v>52</v>
      </c>
      <c r="C1" s="121"/>
      <c r="D1" s="121"/>
    </row>
    <row r="2" spans="1:22" ht="18" customHeight="1" x14ac:dyDescent="0.25">
      <c r="B2" s="120" t="s">
        <v>57</v>
      </c>
      <c r="C2" s="120"/>
      <c r="D2" s="120"/>
      <c r="G2" s="109"/>
    </row>
    <row r="3" spans="1:22" ht="43.5" customHeight="1" x14ac:dyDescent="0.25">
      <c r="D3" s="2"/>
      <c r="G3" s="127"/>
      <c r="H3" s="127"/>
      <c r="I3" s="127"/>
      <c r="J3" s="127"/>
      <c r="K3" s="127"/>
      <c r="L3" s="127"/>
      <c r="M3" s="127"/>
      <c r="N3" s="127"/>
      <c r="O3" s="127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4"/>
      <c r="E4" s="114"/>
      <c r="F4" s="114"/>
      <c r="G4" s="127"/>
      <c r="H4" s="127"/>
      <c r="I4" s="127"/>
      <c r="J4" s="127"/>
      <c r="K4" s="127"/>
      <c r="L4" s="127"/>
      <c r="M4" s="127"/>
      <c r="N4" s="127"/>
      <c r="O4" s="127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56</v>
      </c>
      <c r="L7" s="21" t="s">
        <v>44</v>
      </c>
      <c r="M7" s="115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15" t="s">
        <v>8</v>
      </c>
      <c r="T7" s="115" t="s">
        <v>9</v>
      </c>
      <c r="U7" s="21" t="s">
        <v>49</v>
      </c>
      <c r="V7" s="21" t="s">
        <v>50</v>
      </c>
    </row>
    <row r="8" spans="1:22" ht="409.5" customHeight="1" thickTop="1" thickBot="1" x14ac:dyDescent="0.3">
      <c r="A8" s="24"/>
      <c r="B8" s="90">
        <v>1</v>
      </c>
      <c r="C8" s="111" t="s">
        <v>60</v>
      </c>
      <c r="D8" s="92">
        <v>1</v>
      </c>
      <c r="E8" s="91" t="s">
        <v>51</v>
      </c>
      <c r="F8" s="112" t="s">
        <v>61</v>
      </c>
      <c r="G8" s="141"/>
      <c r="H8" s="141"/>
      <c r="I8" s="106" t="s">
        <v>54</v>
      </c>
      <c r="J8" s="106" t="s">
        <v>55</v>
      </c>
      <c r="K8" s="108"/>
      <c r="L8" s="113" t="s">
        <v>62</v>
      </c>
      <c r="M8" s="110" t="s">
        <v>58</v>
      </c>
      <c r="N8" s="110" t="s">
        <v>59</v>
      </c>
      <c r="O8" s="105">
        <v>30</v>
      </c>
      <c r="P8" s="93">
        <f>D8*Q8</f>
        <v>75000</v>
      </c>
      <c r="Q8" s="107">
        <v>75000</v>
      </c>
      <c r="R8" s="142"/>
      <c r="S8" s="94">
        <f>D8*R8</f>
        <v>0</v>
      </c>
      <c r="T8" s="95" t="str">
        <f t="shared" ref="T8" si="0">IF(ISNUMBER(R8), IF(R8&gt;Q8,"NEVYHOVUJE","VYHOVUJE")," ")</f>
        <v xml:space="preserve"> </v>
      </c>
      <c r="U8" s="104"/>
      <c r="V8" s="91" t="s">
        <v>14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26"/>
      <c r="K10" s="26"/>
      <c r="L10" s="11"/>
      <c r="M10" s="11"/>
      <c r="N10" s="11"/>
      <c r="O10" s="27"/>
      <c r="P10" s="27"/>
      <c r="Q10" s="28" t="s">
        <v>11</v>
      </c>
      <c r="R10" s="123" t="s">
        <v>12</v>
      </c>
      <c r="S10" s="124"/>
      <c r="T10" s="125"/>
      <c r="V10" s="29"/>
    </row>
    <row r="11" spans="1:22" ht="33" customHeight="1" thickTop="1" thickBot="1" x14ac:dyDescent="0.3">
      <c r="B11" s="126" t="s">
        <v>15</v>
      </c>
      <c r="C11" s="126"/>
      <c r="D11" s="126"/>
      <c r="E11" s="126"/>
      <c r="F11" s="126"/>
      <c r="G11" s="126"/>
      <c r="H11" s="30"/>
      <c r="I11" s="30"/>
      <c r="J11" s="30"/>
      <c r="L11" s="31"/>
      <c r="M11" s="31"/>
      <c r="N11" s="31"/>
      <c r="O11" s="32"/>
      <c r="P11" s="32"/>
      <c r="Q11" s="33">
        <f>SUM(P8:P8)</f>
        <v>75000</v>
      </c>
      <c r="R11" s="117">
        <f>SUM(S8:S8)</f>
        <v>0</v>
      </c>
      <c r="S11" s="118"/>
      <c r="T11" s="119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6" t="s">
        <v>13</v>
      </c>
      <c r="C13" s="116"/>
      <c r="D13" s="116"/>
      <c r="E13" s="116"/>
      <c r="F13" s="116"/>
      <c r="G13" s="116"/>
      <c r="H13" s="116"/>
      <c r="I13" s="116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h9TCihn1Ovpygxpx/cFcM297uNAXGaIXMVTJPwXyU6EJMG5rj3zWptL1vcTZWGj4IYhOgreCQCiOwO/C8Kuuog==" saltValue="kS2Ut9sc1YO0IHJB4uLpT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T8">
    <cfRule type="cellIs" dxfId="5" priority="66" operator="equal">
      <formula>"VYHOVUJE"</formula>
    </cfRule>
  </conditionalFormatting>
  <conditionalFormatting sqref="T8">
    <cfRule type="cellIs" dxfId="4" priority="65" operator="equal">
      <formula>"NEVYHOVUJE"</formula>
    </cfRule>
  </conditionalFormatting>
  <conditionalFormatting sqref="G8:H8 R8">
    <cfRule type="containsBlanks" dxfId="3" priority="56">
      <formula>LEN(TRIM(G8))=0</formula>
    </cfRule>
  </conditionalFormatting>
  <conditionalFormatting sqref="G8:H8 R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C28" sqref="C28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8" t="s">
        <v>38</v>
      </c>
      <c r="C1" s="128"/>
      <c r="D1" s="55"/>
    </row>
    <row r="2" spans="2:13" x14ac:dyDescent="0.25">
      <c r="B2" s="129" t="str">
        <f>'Nabídková cena'!B2:D2</f>
        <v xml:space="preserve">Tiskárny, kopírky, multifunkce II. 004 - 2023 </v>
      </c>
      <c r="C2" s="129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cena'!R11</f>
        <v>0</v>
      </c>
      <c r="E9" s="130" t="s">
        <v>17</v>
      </c>
      <c r="F9" s="131"/>
      <c r="G9" s="132"/>
      <c r="H9" s="133">
        <f ca="1">SUM(C9+G24)</f>
        <v>0</v>
      </c>
      <c r="I9" s="134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5"/>
      <c r="F11" s="136"/>
      <c r="G11" s="137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20000</v>
      </c>
      <c r="E12" s="138"/>
      <c r="F12" s="139"/>
      <c r="G12" s="140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103"/>
      <c r="D14" s="98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6"/>
      <c r="D15" s="99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6"/>
      <c r="D16" s="99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6"/>
      <c r="D17" s="99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6"/>
      <c r="D18" s="100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7"/>
      <c r="D19" s="101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101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102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sheetProtection algorithmName="SHA-512" hashValue="mFatxKQ1dE/JhUA2VzL/hOr0U18QqlKQSoLfYkEMhhzrPNCbZemrqR79hJOu+XLXu17Sjriqq2kSLvSo4umm7w==" saltValue="7btKsAYri+vb0/joMv3RxQ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2023-02-02T10:49:57Z</cp:lastPrinted>
  <dcterms:created xsi:type="dcterms:W3CDTF">2014-03-05T12:43:32Z</dcterms:created>
  <dcterms:modified xsi:type="dcterms:W3CDTF">2023-03-01T08:51:18Z</dcterms:modified>
</cp:coreProperties>
</file>