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06\2 změna ZD\"/>
    </mc:Choice>
  </mc:AlternateContent>
  <xr:revisionPtr revIDLastSave="0" documentId="13_ncr:1_{3516A3F9-D2E4-44DA-95D6-7C43A32339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nery" sheetId="1" r:id="rId1"/>
  </sheets>
  <definedNames>
    <definedName name="_xlnm.Print_Area" localSheetId="0">Tonery!$B$2:$T$24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S16" i="1"/>
  <c r="R18" i="1"/>
  <c r="S11" i="1"/>
  <c r="R15" i="1"/>
  <c r="R21" i="1"/>
  <c r="O12" i="1"/>
  <c r="O13" i="1"/>
  <c r="O14" i="1"/>
  <c r="O15" i="1"/>
  <c r="O16" i="1"/>
  <c r="O17" i="1"/>
  <c r="O18" i="1"/>
  <c r="O19" i="1"/>
  <c r="O20" i="1"/>
  <c r="O21" i="1"/>
  <c r="R13" i="1"/>
  <c r="S13" i="1"/>
  <c r="R14" i="1"/>
  <c r="S14" i="1"/>
  <c r="R17" i="1"/>
  <c r="S17" i="1"/>
  <c r="R19" i="1"/>
  <c r="S19" i="1"/>
  <c r="R20" i="1"/>
  <c r="S20" i="1"/>
  <c r="H12" i="1"/>
  <c r="H13" i="1"/>
  <c r="H14" i="1"/>
  <c r="H15" i="1"/>
  <c r="H16" i="1"/>
  <c r="H17" i="1"/>
  <c r="H18" i="1"/>
  <c r="H19" i="1"/>
  <c r="H20" i="1"/>
  <c r="H21" i="1"/>
  <c r="O11" i="1"/>
  <c r="R11" i="1"/>
  <c r="H11" i="1"/>
  <c r="O10" i="1"/>
  <c r="R10" i="1"/>
  <c r="S10" i="1"/>
  <c r="H10" i="1"/>
  <c r="R9" i="1"/>
  <c r="S9" i="1"/>
  <c r="O9" i="1"/>
  <c r="H9" i="1"/>
  <c r="R16" i="1" l="1"/>
  <c r="S21" i="1"/>
  <c r="S18" i="1"/>
  <c r="S15" i="1"/>
  <c r="S12" i="1"/>
  <c r="H7" i="1"/>
  <c r="H8" i="1"/>
  <c r="S8" i="1" l="1"/>
  <c r="R8" i="1"/>
  <c r="O8" i="1"/>
  <c r="O7" i="1" l="1"/>
  <c r="P24" i="1" s="1"/>
  <c r="S7" i="1" l="1"/>
  <c r="R7" i="1"/>
  <c r="Q24" i="1" s="1"/>
</calcChain>
</file>

<file path=xl/sharedStrings.xml><?xml version="1.0" encoding="utf-8"?>
<sst xmlns="http://schemas.openxmlformats.org/spreadsheetml/2006/main" count="100" uniqueCount="68">
  <si>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</si>
  <si>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</si>
  <si>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</si>
  <si>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</si>
  <si>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</si>
  <si>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</si>
  <si>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</si>
  <si>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</si>
  <si>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</si>
  <si>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</si>
  <si>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</si>
  <si>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</si>
  <si>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</si>
  <si>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>30125120-8 - Tonery pro fotokopírovací stroje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</si>
  <si>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</si>
  <si>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</si>
  <si>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</si>
  <si>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</si>
  <si>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</si>
  <si>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</si>
  <si>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</si>
  <si>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</si>
  <si>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</si>
  <si>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</si>
  <si>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</si>
  <si>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</si>
  <si>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</si>
  <si>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</si>
  <si>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color theme="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color theme="1"/>
        <rFont val="Calibri"/>
        <family val="2"/>
        <charset val="238"/>
        <scheme val="minor"/>
      </rPr>
      <t>: NÁZEV A ČÍSLO DOTAČNÍHO PROJEKTU</t>
    </r>
  </si>
  <si>
    <t>Samostatná faktura</t>
  </si>
  <si>
    <t>ks</t>
  </si>
  <si>
    <t>Odpadní nádobka pro tiskárnu Kyocera TASKalfa 6053ci</t>
  </si>
  <si>
    <t>ANO</t>
  </si>
  <si>
    <t>PEDAL 22-26896S</t>
  </si>
  <si>
    <t>NE</t>
  </si>
  <si>
    <t>Václava Vlková,
Tel.: 37763 1146,
E-mail: vlkovav@rek.zcu.cz</t>
  </si>
  <si>
    <t>Příloha č. 2 Kupní smlouvy - technická specifikace
Tonery (II.) 006 - 2023 (originální)</t>
  </si>
  <si>
    <t>Univerzitní 8,
301 00 Plzeň,
Rektorát - Ekonomický odbor,
místnost UR 221</t>
  </si>
  <si>
    <t>Pavlína Vavrejnová,
Tel.: 37763 1520, 
E-mail: pvavrejn@ps.zcu.cz</t>
  </si>
  <si>
    <t>Univerzitní 8,
31 00 Plzeň, 
Rektorát  - Podatelna,
místnost UR 107</t>
  </si>
  <si>
    <t>Hana Zavitkovská,
Tel.: 37763 6341,
E-mail: zavitkov@kpg.zcu.cz</t>
  </si>
  <si>
    <t>Chodské nám. 1, 
301 00 Plzeň,
Fakulta pedagogická - Katedra pedagogiky,
1. patro - místnost CH 206</t>
  </si>
  <si>
    <t>RNDr. Milan Kubásek,
Tel.: 732 676 359, 
E-mail: kubasek@kfy.zcu.cz</t>
  </si>
  <si>
    <t>Technická 8,
301 00 Plzeň,
Fakulta aplikovaných věd - Katedra fyziky,
místnost UN 204</t>
  </si>
  <si>
    <t>Mgr. Pavel Hulec,
Tel.: 721 625 840, 
E-mail: hulec@kap.zcu.cz</t>
  </si>
  <si>
    <t>Jungmannova 1,
301 00 Plzeň, 
Fakulta filozofická - Katedra politologie a mezinárodních vztahů,
místnost JJ 307</t>
  </si>
  <si>
    <r>
      <t xml:space="preserve">Toner do tiskárny HP Laser Jet Pro M404n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</si>
  <si>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Originální toner. Výtěžnost 10 000 stran.</t>
  </si>
  <si>
    <r>
      <t xml:space="preserve">Toner do tiskárny HP Color laser jet Pro MFP M281 fdw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</si>
  <si>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Originální toner. Výtěžnost 5 500 stran.</t>
  </si>
  <si>
    <r>
      <t xml:space="preserve">Toner do laserové multifunkční tiskárny Xerox C315V_DNI - </t>
    </r>
    <r>
      <rPr>
        <b/>
        <sz val="11"/>
        <color theme="1"/>
        <rFont val="Calibri"/>
        <family val="2"/>
        <charset val="238"/>
        <scheme val="minor"/>
      </rPr>
      <t>azurový</t>
    </r>
  </si>
  <si>
    <r>
      <t xml:space="preserve">Toner do laserové multifunkční tiskárny Xerox C315V_DNI - </t>
    </r>
    <r>
      <rPr>
        <b/>
        <sz val="11"/>
        <color theme="1"/>
        <rFont val="Calibri"/>
        <family val="2"/>
        <charset val="238"/>
        <scheme val="minor"/>
      </rPr>
      <t>purpurový</t>
    </r>
  </si>
  <si>
    <r>
      <t xml:space="preserve">Toner do laserové multifunkční tiskárny Xerox C315V_DNI - </t>
    </r>
    <r>
      <rPr>
        <b/>
        <sz val="11"/>
        <color theme="1"/>
        <rFont val="Calibri"/>
        <family val="2"/>
        <charset val="238"/>
        <scheme val="minor"/>
      </rPr>
      <t>žlutý</t>
    </r>
  </si>
  <si>
    <r>
      <t xml:space="preserve">Toner do kopírky UTAX 3505ci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</si>
  <si>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kopírky TASKalfa 4052ci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</si>
  <si>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kopírky UTAX 3505ci - </t>
    </r>
    <r>
      <rPr>
        <b/>
        <sz val="11"/>
        <color theme="1"/>
        <rFont val="Calibri"/>
        <family val="2"/>
        <charset val="238"/>
        <scheme val="minor"/>
      </rPr>
      <t>azurový (cyan)</t>
    </r>
  </si>
  <si>
    <r>
      <t xml:space="preserve">Toner do kopírky UTAX 3505ci - </t>
    </r>
    <r>
      <rPr>
        <b/>
        <sz val="11"/>
        <color theme="1"/>
        <rFont val="Calibri"/>
        <family val="2"/>
        <charset val="238"/>
        <scheme val="minor"/>
      </rPr>
      <t>purpurový (magenta)</t>
    </r>
  </si>
  <si>
    <r>
      <t xml:space="preserve">Toner do kopírky UTAX 3505ci - </t>
    </r>
    <r>
      <rPr>
        <b/>
        <sz val="11"/>
        <color theme="1"/>
        <rFont val="Calibri"/>
        <family val="2"/>
        <charset val="238"/>
        <scheme val="minor"/>
      </rPr>
      <t>žlutý (yellow)</t>
    </r>
  </si>
  <si>
    <t>Originální toner. Výtěžnost 25 000 stran.</t>
  </si>
  <si>
    <t>Originální toner. Výtěžnost 15 000 stran.</t>
  </si>
  <si>
    <t>Originální toner. Výtěžnost 30 000 stran.</t>
  </si>
  <si>
    <r>
      <t>Toner do tiskárny Kyocera TASKalfa 6053ci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</si>
  <si>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r>
      <t>Toner do tiskárny Kyocera TASKalfa 6053ci -</t>
    </r>
    <r>
      <rPr>
        <b/>
        <sz val="11"/>
        <color theme="1"/>
        <rFont val="Calibri"/>
        <family val="2"/>
        <charset val="238"/>
        <scheme val="minor"/>
      </rPr>
      <t xml:space="preserve"> cyan</t>
    </r>
  </si>
  <si>
    <r>
      <t xml:space="preserve">Toner do tiskárny Kyocera TASKalfa 6053ci - </t>
    </r>
    <r>
      <rPr>
        <b/>
        <sz val="11"/>
        <color theme="1"/>
        <rFont val="Calibri"/>
        <family val="2"/>
        <charset val="238"/>
        <scheme val="minor"/>
      </rPr>
      <t>magenta</t>
    </r>
  </si>
  <si>
    <r>
      <t xml:space="preserve">Toner do tiskárny Kyocera TASKalfa 6053ci - </t>
    </r>
    <r>
      <rPr>
        <b/>
        <sz val="11"/>
        <color theme="1"/>
        <rFont val="Calibri"/>
        <family val="2"/>
        <charset val="238"/>
        <scheme val="minor"/>
      </rPr>
      <t>yellow</t>
    </r>
  </si>
  <si>
    <t>Originální toner. Výtěžnost 20 000 stran.</t>
  </si>
  <si>
    <t>Odpadní nádobka na toner, originální, životnost 40 000 stran.</t>
  </si>
  <si>
    <r>
      <t xml:space="preserve">Originální toner. Výtěžnost </t>
    </r>
    <r>
      <rPr>
        <sz val="11"/>
        <color rgb="FFFF0000"/>
        <rFont val="Calibri"/>
        <family val="2"/>
        <charset val="238"/>
        <scheme val="minor"/>
      </rPr>
      <t xml:space="preserve">3 200 </t>
    </r>
    <r>
      <rPr>
        <sz val="11"/>
        <color theme="1"/>
        <rFont val="Calibri"/>
        <family val="2"/>
        <charset val="238"/>
        <scheme val="minor"/>
      </rPr>
      <t>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</si>
</sst>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7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9" fillId="6" borderId="4" xfId="0" applyFont="1" applyFill="1" applyBorder="1" applyAlignment="1">
      <alignment horizontal="center" vertical="center" wrapText="1"/>
    </xf>
    <xf numFmtId="0" fontId="0" fillId="0" borderId="7" xfId="0" applyBorder="1"/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 indent="1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 inden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5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 indent="1"/>
    </xf>
    <xf numFmtId="164" fontId="23" fillId="3" borderId="20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 applyProtection="1">
      <alignment horizontal="left" vertical="center" wrapText="1" indent="1"/>
      <protection locked="0"/>
    </xf>
    <xf numFmtId="0" fontId="16" fillId="5" borderId="20" xfId="0" applyFont="1" applyFill="1" applyBorder="1" applyAlignment="1" applyProtection="1">
      <alignment horizontal="left" vertical="center" wrapText="1" indent="1"/>
      <protection locked="0"/>
    </xf>
    <xf numFmtId="0" fontId="16" fillId="5" borderId="14" xfId="0" applyFont="1" applyFill="1" applyBorder="1" applyAlignment="1" applyProtection="1">
      <alignment horizontal="left" vertical="center" wrapText="1" indent="1"/>
      <protection locked="0"/>
    </xf>
    <xf numFmtId="0" fontId="16" fillId="5" borderId="9" xfId="0" applyFont="1" applyFill="1" applyBorder="1" applyAlignment="1" applyProtection="1">
      <alignment horizontal="left" vertical="center" wrapText="1" indent="1"/>
      <protection locked="0"/>
    </xf>
    <xf numFmtId="0" fontId="16" fillId="5" borderId="12" xfId="0" applyFont="1" applyFill="1" applyBorder="1" applyAlignment="1" applyProtection="1">
      <alignment horizontal="left" vertical="center" wrapText="1" indent="1"/>
      <protection locked="0"/>
    </xf>
    <xf numFmtId="0" fontId="16" fillId="5" borderId="23" xfId="0" applyFont="1" applyFill="1" applyBorder="1" applyAlignment="1" applyProtection="1">
      <alignment horizontal="left" vertical="center" wrapText="1" indent="1"/>
      <protection locked="0"/>
    </xf>
    <xf numFmtId="0" fontId="16" fillId="5" borderId="25" xfId="0" applyFont="1" applyFill="1" applyBorder="1" applyAlignment="1" applyProtection="1">
      <alignment horizontal="left" vertical="center" wrapText="1" indent="1"/>
      <protection locked="0"/>
    </xf>
    <xf numFmtId="0" fontId="16" fillId="5" borderId="11" xfId="0" applyFont="1" applyFill="1" applyBorder="1" applyAlignment="1" applyProtection="1">
      <alignment horizontal="left" vertical="center" wrapText="1" indent="1"/>
      <protection locked="0"/>
    </xf>
    <xf numFmtId="164" fontId="16" fillId="5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5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ont>
        <b/>
        <i val="0"/>
      </font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1"/>
  <sheetViews>
    <sheetView tabSelected="1" topLeftCell="D1" zoomScale="64" zoomScaleNormal="64" workbookViewId="0">
      <selection activeCell="I12" sqref="I12:I1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8" style="1" customWidth="1"/>
    <col min="4" max="4" width="11.7109375" style="2" customWidth="1"/>
    <col min="5" max="5" width="11.28515625" style="3" customWidth="1"/>
    <col min="6" max="6" width="66" style="1" customWidth="1"/>
    <col min="7" max="7" width="27.85546875" style="1" customWidth="1"/>
    <col min="8" max="8" width="19.28515625" style="1" customWidth="1"/>
    <col min="9" max="9" width="24.85546875" style="1" customWidth="1"/>
    <col min="10" max="10" width="16.85546875" style="1" customWidth="1"/>
    <col min="11" max="11" width="33.5703125" customWidth="1"/>
    <col min="12" max="12" width="36" customWidth="1"/>
    <col min="13" max="13" width="34.7109375" customWidth="1"/>
    <col min="14" max="14" width="25.7109375" style="1" customWidth="1"/>
    <col min="15" max="15" width="15.140625" style="1" hidden="1" customWidth="1"/>
    <col min="16" max="16" width="21.5703125" customWidth="1"/>
    <col min="17" max="17" width="23.710937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5.85546875" style="4" customWidth="1"/>
  </cols>
  <sheetData>
    <row r="1" spans="2:21" ht="43.15" customHeight="1" x14ac:dyDescent="0.25">
      <c r="B1" s="130" t="s">
        <v>36</v>
      </c>
      <c r="C1" s="131"/>
      <c r="D1" s="32"/>
    </row>
    <row r="2" spans="2:21" ht="18.75" customHeight="1" x14ac:dyDescent="0.25">
      <c r="B2" s="9"/>
      <c r="C2"/>
      <c r="D2" s="9"/>
      <c r="E2" s="10"/>
      <c r="F2" s="5"/>
      <c r="G2" s="39"/>
      <c r="H2" s="39"/>
      <c r="I2" s="39"/>
      <c r="J2" s="11"/>
      <c r="N2" s="5"/>
      <c r="O2" s="5"/>
      <c r="P2" s="6"/>
      <c r="Q2" s="6"/>
      <c r="S2" s="6"/>
      <c r="T2" s="7"/>
      <c r="U2" s="8"/>
    </row>
    <row r="3" spans="2:21" ht="130.5" customHeight="1" x14ac:dyDescent="0.25">
      <c r="B3" s="13"/>
      <c r="C3" s="50" t="s">
        <v>0</v>
      </c>
      <c r="D3" s="12"/>
      <c r="E3" s="12"/>
      <c r="F3" s="12"/>
      <c r="G3" s="142"/>
      <c r="H3" s="142"/>
      <c r="I3" s="142"/>
      <c r="J3" s="142"/>
      <c r="K3" s="142"/>
      <c r="L3" s="142"/>
      <c r="M3" s="142"/>
      <c r="N3" s="142"/>
      <c r="O3" s="4"/>
      <c r="P3" s="33"/>
      <c r="Q3" s="33"/>
      <c r="R3" s="33"/>
      <c r="S3" s="33"/>
    </row>
    <row r="4" spans="2:21" ht="18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6"/>
      <c r="J4" s="6"/>
      <c r="K4" s="6"/>
      <c r="L4" s="6"/>
      <c r="M4" s="6"/>
      <c r="N4" s="5"/>
      <c r="O4" s="5"/>
      <c r="P4" s="6"/>
      <c r="Q4" s="6"/>
      <c r="S4" s="6"/>
    </row>
    <row r="5" spans="2:21" ht="34.5" customHeight="1" thickBot="1" x14ac:dyDescent="0.3">
      <c r="B5" s="16"/>
      <c r="C5" s="17"/>
      <c r="D5" s="18"/>
      <c r="E5" s="18"/>
      <c r="F5" s="5"/>
      <c r="G5" s="19" t="s">
        <v>2</v>
      </c>
      <c r="H5" s="36"/>
      <c r="I5" s="5"/>
      <c r="J5" s="5"/>
      <c r="N5" s="20"/>
      <c r="O5" s="20"/>
      <c r="Q5" s="19" t="s">
        <v>2</v>
      </c>
      <c r="U5" s="11"/>
    </row>
    <row r="6" spans="2:21" ht="79.900000000000006" customHeight="1" thickTop="1" thickBot="1" x14ac:dyDescent="0.3">
      <c r="B6" s="21" t="s">
        <v>3</v>
      </c>
      <c r="C6" s="35" t="s">
        <v>17</v>
      </c>
      <c r="D6" s="22" t="s">
        <v>4</v>
      </c>
      <c r="E6" s="35" t="s">
        <v>18</v>
      </c>
      <c r="F6" s="35" t="s">
        <v>19</v>
      </c>
      <c r="G6" s="23" t="s">
        <v>5</v>
      </c>
      <c r="H6" s="35" t="s">
        <v>14</v>
      </c>
      <c r="I6" s="35" t="s">
        <v>20</v>
      </c>
      <c r="J6" s="35" t="s">
        <v>21</v>
      </c>
      <c r="K6" s="123" t="s">
        <v>28</v>
      </c>
      <c r="L6" s="40" t="s">
        <v>22</v>
      </c>
      <c r="M6" s="35" t="s">
        <v>25</v>
      </c>
      <c r="N6" s="35" t="s">
        <v>23</v>
      </c>
      <c r="O6" s="35" t="s">
        <v>24</v>
      </c>
      <c r="P6" s="22" t="s">
        <v>6</v>
      </c>
      <c r="Q6" s="24" t="s">
        <v>7</v>
      </c>
      <c r="R6" s="123" t="s">
        <v>8</v>
      </c>
      <c r="S6" s="123" t="s">
        <v>9</v>
      </c>
      <c r="T6" s="35" t="s">
        <v>26</v>
      </c>
      <c r="U6" s="35" t="s">
        <v>27</v>
      </c>
    </row>
    <row r="7" spans="2:21" ht="81.75" customHeight="1" thickTop="1" thickBot="1" x14ac:dyDescent="0.3">
      <c r="B7" s="60">
        <v>1</v>
      </c>
      <c r="C7" s="115" t="s">
        <v>46</v>
      </c>
      <c r="D7" s="61">
        <v>2</v>
      </c>
      <c r="E7" s="62" t="s">
        <v>30</v>
      </c>
      <c r="F7" s="115" t="s">
        <v>47</v>
      </c>
      <c r="G7" s="162"/>
      <c r="H7" s="63" t="str">
        <f t="shared" ref="H7:H21" si="0">IF(P7&gt;1999,"ANO","NE")</f>
        <v>ANO</v>
      </c>
      <c r="I7" s="64" t="s">
        <v>29</v>
      </c>
      <c r="J7" s="65" t="s">
        <v>34</v>
      </c>
      <c r="K7" s="66"/>
      <c r="L7" s="114" t="s">
        <v>35</v>
      </c>
      <c r="M7" s="114" t="s">
        <v>37</v>
      </c>
      <c r="N7" s="67">
        <v>21</v>
      </c>
      <c r="O7" s="68">
        <f>D7*P7</f>
        <v>9200</v>
      </c>
      <c r="P7" s="69">
        <v>4600</v>
      </c>
      <c r="Q7" s="170"/>
      <c r="R7" s="70">
        <f>D7*Q7</f>
        <v>0</v>
      </c>
      <c r="S7" s="71" t="str">
        <f t="shared" ref="S7" si="1">IF(ISNUMBER(Q7), IF(Q7&gt;P7,"NEVYHOVUJE","VYHOVUJE")," ")</f>
        <v xml:space="preserve"> </v>
      </c>
      <c r="T7" s="62"/>
      <c r="U7" s="62" t="s">
        <v>10</v>
      </c>
    </row>
    <row r="8" spans="2:21" ht="72.75" customHeight="1" thickBot="1" x14ac:dyDescent="0.3">
      <c r="B8" s="80">
        <v>2</v>
      </c>
      <c r="C8" s="124" t="s">
        <v>48</v>
      </c>
      <c r="D8" s="81">
        <v>3</v>
      </c>
      <c r="E8" s="82" t="s">
        <v>30</v>
      </c>
      <c r="F8" s="124" t="s">
        <v>67</v>
      </c>
      <c r="G8" s="163"/>
      <c r="H8" s="83" t="str">
        <f t="shared" si="0"/>
        <v>ANO</v>
      </c>
      <c r="I8" s="113" t="s">
        <v>29</v>
      </c>
      <c r="J8" s="113" t="s">
        <v>34</v>
      </c>
      <c r="K8" s="84"/>
      <c r="L8" s="113" t="s">
        <v>38</v>
      </c>
      <c r="M8" s="113" t="s">
        <v>39</v>
      </c>
      <c r="N8" s="85">
        <v>21</v>
      </c>
      <c r="O8" s="86">
        <f t="shared" ref="O8:O21" si="2">D8*P8</f>
        <v>7500</v>
      </c>
      <c r="P8" s="125">
        <v>2500</v>
      </c>
      <c r="Q8" s="171"/>
      <c r="R8" s="87">
        <f t="shared" ref="R8" si="3">D8*Q8</f>
        <v>0</v>
      </c>
      <c r="S8" s="88" t="str">
        <f t="shared" ref="S8" si="4">IF(ISNUMBER(Q8), IF(Q8&gt;P8,"NEVYHOVUJE","VYHOVUJE")," ")</f>
        <v xml:space="preserve"> </v>
      </c>
      <c r="T8" s="82"/>
      <c r="U8" s="82" t="s">
        <v>10</v>
      </c>
    </row>
    <row r="9" spans="2:21" ht="36" customHeight="1" x14ac:dyDescent="0.25">
      <c r="B9" s="72">
        <v>3</v>
      </c>
      <c r="C9" s="116" t="s">
        <v>50</v>
      </c>
      <c r="D9" s="73">
        <v>1</v>
      </c>
      <c r="E9" s="74" t="s">
        <v>30</v>
      </c>
      <c r="F9" s="116" t="s">
        <v>49</v>
      </c>
      <c r="G9" s="164"/>
      <c r="H9" s="75" t="str">
        <f t="shared" si="0"/>
        <v>ANO</v>
      </c>
      <c r="I9" s="126" t="s">
        <v>29</v>
      </c>
      <c r="J9" s="158" t="s">
        <v>32</v>
      </c>
      <c r="K9" s="126" t="s">
        <v>33</v>
      </c>
      <c r="L9" s="126" t="s">
        <v>40</v>
      </c>
      <c r="M9" s="126" t="s">
        <v>41</v>
      </c>
      <c r="N9" s="143">
        <v>21</v>
      </c>
      <c r="O9" s="76">
        <f t="shared" si="2"/>
        <v>3808</v>
      </c>
      <c r="P9" s="77">
        <v>3808</v>
      </c>
      <c r="Q9" s="172"/>
      <c r="R9" s="78">
        <f t="shared" ref="R9" si="5">D9*Q9</f>
        <v>0</v>
      </c>
      <c r="S9" s="79" t="str">
        <f t="shared" ref="S9" si="6">IF(ISNUMBER(Q9), IF(Q9&gt;P9,"NEVYHOVUJE","VYHOVUJE")," ")</f>
        <v xml:space="preserve"> </v>
      </c>
      <c r="T9" s="129"/>
      <c r="U9" s="149" t="s">
        <v>10</v>
      </c>
    </row>
    <row r="10" spans="2:21" ht="36" customHeight="1" x14ac:dyDescent="0.25">
      <c r="B10" s="42">
        <v>4</v>
      </c>
      <c r="C10" s="117" t="s">
        <v>51</v>
      </c>
      <c r="D10" s="43">
        <v>1</v>
      </c>
      <c r="E10" s="44" t="s">
        <v>30</v>
      </c>
      <c r="F10" s="117" t="s">
        <v>49</v>
      </c>
      <c r="G10" s="165"/>
      <c r="H10" s="45" t="str">
        <f t="shared" si="0"/>
        <v>ANO</v>
      </c>
      <c r="I10" s="155"/>
      <c r="J10" s="159"/>
      <c r="K10" s="127"/>
      <c r="L10" s="146"/>
      <c r="M10" s="146"/>
      <c r="N10" s="144"/>
      <c r="O10" s="46">
        <f t="shared" si="2"/>
        <v>3940</v>
      </c>
      <c r="P10" s="47">
        <v>3940</v>
      </c>
      <c r="Q10" s="173"/>
      <c r="R10" s="48">
        <f t="shared" ref="R10" si="7">D10*Q10</f>
        <v>0</v>
      </c>
      <c r="S10" s="49" t="str">
        <f t="shared" ref="S10" si="8">IF(ISNUMBER(Q10), IF(Q10&gt;P10,"NEVYHOVUJE","VYHOVUJE")," ")</f>
        <v xml:space="preserve"> </v>
      </c>
      <c r="T10" s="129"/>
      <c r="U10" s="129"/>
    </row>
    <row r="11" spans="2:21" ht="36" customHeight="1" thickBot="1" x14ac:dyDescent="0.3">
      <c r="B11" s="89">
        <v>5</v>
      </c>
      <c r="C11" s="118" t="s">
        <v>52</v>
      </c>
      <c r="D11" s="90">
        <v>1</v>
      </c>
      <c r="E11" s="91" t="s">
        <v>30</v>
      </c>
      <c r="F11" s="118" t="s">
        <v>49</v>
      </c>
      <c r="G11" s="166"/>
      <c r="H11" s="92" t="str">
        <f t="shared" si="0"/>
        <v>ANO</v>
      </c>
      <c r="I11" s="156"/>
      <c r="J11" s="160"/>
      <c r="K11" s="128"/>
      <c r="L11" s="147"/>
      <c r="M11" s="147"/>
      <c r="N11" s="145"/>
      <c r="O11" s="93">
        <f t="shared" si="2"/>
        <v>3940</v>
      </c>
      <c r="P11" s="94">
        <v>3940</v>
      </c>
      <c r="Q11" s="174"/>
      <c r="R11" s="95">
        <f t="shared" ref="R11" si="9">D11*Q11</f>
        <v>0</v>
      </c>
      <c r="S11" s="96" t="str">
        <f t="shared" ref="S11" si="10">IF(ISNUMBER(Q11), IF(Q11&gt;P11,"NEVYHOVUJE","VYHOVUJE")," ")</f>
        <v xml:space="preserve"> </v>
      </c>
      <c r="T11" s="129"/>
      <c r="U11" s="150"/>
    </row>
    <row r="12" spans="2:21" ht="36" customHeight="1" x14ac:dyDescent="0.25">
      <c r="B12" s="97">
        <v>6</v>
      </c>
      <c r="C12" s="119" t="s">
        <v>53</v>
      </c>
      <c r="D12" s="98">
        <v>2</v>
      </c>
      <c r="E12" s="99" t="s">
        <v>30</v>
      </c>
      <c r="F12" s="119" t="s">
        <v>58</v>
      </c>
      <c r="G12" s="167"/>
      <c r="H12" s="100" t="str">
        <f t="shared" si="0"/>
        <v>NE</v>
      </c>
      <c r="I12" s="126" t="s">
        <v>29</v>
      </c>
      <c r="J12" s="158" t="s">
        <v>34</v>
      </c>
      <c r="K12" s="152"/>
      <c r="L12" s="126" t="s">
        <v>42</v>
      </c>
      <c r="M12" s="126" t="s">
        <v>43</v>
      </c>
      <c r="N12" s="143">
        <v>21</v>
      </c>
      <c r="O12" s="101">
        <f t="shared" si="2"/>
        <v>3400</v>
      </c>
      <c r="P12" s="102">
        <v>1700</v>
      </c>
      <c r="Q12" s="175"/>
      <c r="R12" s="103">
        <f t="shared" ref="R12:R21" si="11">D12*Q12</f>
        <v>0</v>
      </c>
      <c r="S12" s="104" t="str">
        <f t="shared" ref="S12:S21" si="12">IF(ISNUMBER(Q12), IF(Q12&gt;P12,"NEVYHOVUJE","VYHOVUJE")," ")</f>
        <v xml:space="preserve"> </v>
      </c>
      <c r="T12" s="149"/>
      <c r="U12" s="149" t="s">
        <v>13</v>
      </c>
    </row>
    <row r="13" spans="2:21" ht="36" customHeight="1" x14ac:dyDescent="0.25">
      <c r="B13" s="42">
        <v>7</v>
      </c>
      <c r="C13" s="117" t="s">
        <v>55</v>
      </c>
      <c r="D13" s="43">
        <v>1</v>
      </c>
      <c r="E13" s="44" t="s">
        <v>30</v>
      </c>
      <c r="F13" s="117" t="s">
        <v>59</v>
      </c>
      <c r="G13" s="165"/>
      <c r="H13" s="45" t="str">
        <f t="shared" si="0"/>
        <v>ANO</v>
      </c>
      <c r="I13" s="155"/>
      <c r="J13" s="159"/>
      <c r="K13" s="127"/>
      <c r="L13" s="146"/>
      <c r="M13" s="146"/>
      <c r="N13" s="144"/>
      <c r="O13" s="46">
        <f t="shared" si="2"/>
        <v>2500</v>
      </c>
      <c r="P13" s="47">
        <v>2500</v>
      </c>
      <c r="Q13" s="173"/>
      <c r="R13" s="48">
        <f t="shared" si="11"/>
        <v>0</v>
      </c>
      <c r="S13" s="49" t="str">
        <f t="shared" si="12"/>
        <v xml:space="preserve"> </v>
      </c>
      <c r="T13" s="129"/>
      <c r="U13" s="129"/>
    </row>
    <row r="14" spans="2:21" ht="36" customHeight="1" x14ac:dyDescent="0.25">
      <c r="B14" s="42">
        <v>8</v>
      </c>
      <c r="C14" s="117" t="s">
        <v>56</v>
      </c>
      <c r="D14" s="43">
        <v>1</v>
      </c>
      <c r="E14" s="44" t="s">
        <v>30</v>
      </c>
      <c r="F14" s="117" t="s">
        <v>59</v>
      </c>
      <c r="G14" s="165"/>
      <c r="H14" s="45" t="str">
        <f t="shared" si="0"/>
        <v>ANO</v>
      </c>
      <c r="I14" s="155"/>
      <c r="J14" s="159"/>
      <c r="K14" s="127"/>
      <c r="L14" s="146"/>
      <c r="M14" s="146"/>
      <c r="N14" s="144"/>
      <c r="O14" s="46">
        <f t="shared" si="2"/>
        <v>2500</v>
      </c>
      <c r="P14" s="47">
        <v>2500</v>
      </c>
      <c r="Q14" s="173"/>
      <c r="R14" s="48">
        <f t="shared" si="11"/>
        <v>0</v>
      </c>
      <c r="S14" s="49" t="str">
        <f t="shared" si="12"/>
        <v xml:space="preserve"> </v>
      </c>
      <c r="T14" s="129"/>
      <c r="U14" s="129"/>
    </row>
    <row r="15" spans="2:21" ht="36" customHeight="1" x14ac:dyDescent="0.25">
      <c r="B15" s="42">
        <v>9</v>
      </c>
      <c r="C15" s="117" t="s">
        <v>57</v>
      </c>
      <c r="D15" s="43">
        <v>1</v>
      </c>
      <c r="E15" s="44" t="s">
        <v>30</v>
      </c>
      <c r="F15" s="117" t="s">
        <v>59</v>
      </c>
      <c r="G15" s="165"/>
      <c r="H15" s="45" t="str">
        <f t="shared" si="0"/>
        <v>ANO</v>
      </c>
      <c r="I15" s="155"/>
      <c r="J15" s="159"/>
      <c r="K15" s="127"/>
      <c r="L15" s="146"/>
      <c r="M15" s="146"/>
      <c r="N15" s="144"/>
      <c r="O15" s="46">
        <f t="shared" si="2"/>
        <v>2500</v>
      </c>
      <c r="P15" s="47">
        <v>2500</v>
      </c>
      <c r="Q15" s="173"/>
      <c r="R15" s="48">
        <f t="shared" si="11"/>
        <v>0</v>
      </c>
      <c r="S15" s="49" t="str">
        <f t="shared" si="12"/>
        <v xml:space="preserve"> </v>
      </c>
      <c r="T15" s="129"/>
      <c r="U15" s="129"/>
    </row>
    <row r="16" spans="2:21" ht="36" customHeight="1" thickBot="1" x14ac:dyDescent="0.3">
      <c r="B16" s="105">
        <v>10</v>
      </c>
      <c r="C16" s="120" t="s">
        <v>54</v>
      </c>
      <c r="D16" s="106">
        <v>2</v>
      </c>
      <c r="E16" s="107" t="s">
        <v>30</v>
      </c>
      <c r="F16" s="120" t="s">
        <v>60</v>
      </c>
      <c r="G16" s="168"/>
      <c r="H16" s="108" t="str">
        <f t="shared" si="0"/>
        <v>NE</v>
      </c>
      <c r="I16" s="156"/>
      <c r="J16" s="160"/>
      <c r="K16" s="128"/>
      <c r="L16" s="147"/>
      <c r="M16" s="147"/>
      <c r="N16" s="145"/>
      <c r="O16" s="109">
        <f t="shared" si="2"/>
        <v>3200</v>
      </c>
      <c r="P16" s="110">
        <v>1600</v>
      </c>
      <c r="Q16" s="176"/>
      <c r="R16" s="111">
        <f t="shared" si="11"/>
        <v>0</v>
      </c>
      <c r="S16" s="112" t="str">
        <f t="shared" si="12"/>
        <v xml:space="preserve"> </v>
      </c>
      <c r="T16" s="150"/>
      <c r="U16" s="150"/>
    </row>
    <row r="17" spans="2:21" ht="36" customHeight="1" x14ac:dyDescent="0.25">
      <c r="B17" s="72">
        <v>11</v>
      </c>
      <c r="C17" s="116" t="s">
        <v>61</v>
      </c>
      <c r="D17" s="73">
        <v>5</v>
      </c>
      <c r="E17" s="74" t="s">
        <v>30</v>
      </c>
      <c r="F17" s="116" t="s">
        <v>60</v>
      </c>
      <c r="G17" s="164"/>
      <c r="H17" s="75" t="str">
        <f t="shared" si="0"/>
        <v>ANO</v>
      </c>
      <c r="I17" s="126" t="s">
        <v>29</v>
      </c>
      <c r="J17" s="158" t="s">
        <v>34</v>
      </c>
      <c r="K17" s="152"/>
      <c r="L17" s="126" t="s">
        <v>44</v>
      </c>
      <c r="M17" s="126" t="s">
        <v>45</v>
      </c>
      <c r="N17" s="143">
        <v>21</v>
      </c>
      <c r="O17" s="76">
        <f t="shared" si="2"/>
        <v>11000</v>
      </c>
      <c r="P17" s="77">
        <v>2200</v>
      </c>
      <c r="Q17" s="172"/>
      <c r="R17" s="78">
        <f t="shared" si="11"/>
        <v>0</v>
      </c>
      <c r="S17" s="79" t="str">
        <f t="shared" si="12"/>
        <v xml:space="preserve"> </v>
      </c>
      <c r="T17" s="129"/>
      <c r="U17" s="149" t="s">
        <v>10</v>
      </c>
    </row>
    <row r="18" spans="2:21" ht="36" customHeight="1" x14ac:dyDescent="0.25">
      <c r="B18" s="42">
        <v>12</v>
      </c>
      <c r="C18" s="117" t="s">
        <v>62</v>
      </c>
      <c r="D18" s="43">
        <v>3</v>
      </c>
      <c r="E18" s="44" t="s">
        <v>30</v>
      </c>
      <c r="F18" s="117" t="s">
        <v>65</v>
      </c>
      <c r="G18" s="165"/>
      <c r="H18" s="45" t="str">
        <f t="shared" si="0"/>
        <v>ANO</v>
      </c>
      <c r="I18" s="155"/>
      <c r="J18" s="159"/>
      <c r="K18" s="127"/>
      <c r="L18" s="146"/>
      <c r="M18" s="146"/>
      <c r="N18" s="144"/>
      <c r="O18" s="46">
        <f t="shared" si="2"/>
        <v>10500</v>
      </c>
      <c r="P18" s="47">
        <v>3500</v>
      </c>
      <c r="Q18" s="173"/>
      <c r="R18" s="48">
        <f t="shared" si="11"/>
        <v>0</v>
      </c>
      <c r="S18" s="49" t="str">
        <f t="shared" si="12"/>
        <v xml:space="preserve"> </v>
      </c>
      <c r="T18" s="129"/>
      <c r="U18" s="129"/>
    </row>
    <row r="19" spans="2:21" ht="36" customHeight="1" x14ac:dyDescent="0.25">
      <c r="B19" s="42">
        <v>13</v>
      </c>
      <c r="C19" s="117" t="s">
        <v>63</v>
      </c>
      <c r="D19" s="43">
        <v>2</v>
      </c>
      <c r="E19" s="44" t="s">
        <v>30</v>
      </c>
      <c r="F19" s="117" t="s">
        <v>65</v>
      </c>
      <c r="G19" s="165"/>
      <c r="H19" s="45" t="str">
        <f t="shared" si="0"/>
        <v>ANO</v>
      </c>
      <c r="I19" s="155"/>
      <c r="J19" s="159"/>
      <c r="K19" s="127"/>
      <c r="L19" s="146"/>
      <c r="M19" s="146"/>
      <c r="N19" s="144"/>
      <c r="O19" s="46">
        <f t="shared" si="2"/>
        <v>7000</v>
      </c>
      <c r="P19" s="47">
        <v>3500</v>
      </c>
      <c r="Q19" s="173"/>
      <c r="R19" s="48">
        <f t="shared" si="11"/>
        <v>0</v>
      </c>
      <c r="S19" s="49" t="str">
        <f t="shared" si="12"/>
        <v xml:space="preserve"> </v>
      </c>
      <c r="T19" s="129"/>
      <c r="U19" s="129"/>
    </row>
    <row r="20" spans="2:21" ht="36" customHeight="1" x14ac:dyDescent="0.25">
      <c r="B20" s="42">
        <v>14</v>
      </c>
      <c r="C20" s="117" t="s">
        <v>64</v>
      </c>
      <c r="D20" s="43">
        <v>2</v>
      </c>
      <c r="E20" s="44" t="s">
        <v>30</v>
      </c>
      <c r="F20" s="117" t="s">
        <v>65</v>
      </c>
      <c r="G20" s="165"/>
      <c r="H20" s="45" t="str">
        <f t="shared" si="0"/>
        <v>ANO</v>
      </c>
      <c r="I20" s="155"/>
      <c r="J20" s="159"/>
      <c r="K20" s="127"/>
      <c r="L20" s="146"/>
      <c r="M20" s="146"/>
      <c r="N20" s="144"/>
      <c r="O20" s="46">
        <f t="shared" si="2"/>
        <v>7000</v>
      </c>
      <c r="P20" s="47">
        <v>3500</v>
      </c>
      <c r="Q20" s="173"/>
      <c r="R20" s="48">
        <f t="shared" si="11"/>
        <v>0</v>
      </c>
      <c r="S20" s="49" t="str">
        <f t="shared" si="12"/>
        <v xml:space="preserve"> </v>
      </c>
      <c r="T20" s="129"/>
      <c r="U20" s="129"/>
    </row>
    <row r="21" spans="2:21" ht="36" customHeight="1" thickBot="1" x14ac:dyDescent="0.3">
      <c r="B21" s="51">
        <v>15</v>
      </c>
      <c r="C21" s="59" t="s">
        <v>31</v>
      </c>
      <c r="D21" s="52">
        <v>5</v>
      </c>
      <c r="E21" s="53" t="s">
        <v>30</v>
      </c>
      <c r="F21" s="121" t="s">
        <v>66</v>
      </c>
      <c r="G21" s="169"/>
      <c r="H21" s="54" t="str">
        <f t="shared" si="0"/>
        <v>NE</v>
      </c>
      <c r="I21" s="157"/>
      <c r="J21" s="161"/>
      <c r="K21" s="153"/>
      <c r="L21" s="148"/>
      <c r="M21" s="148"/>
      <c r="N21" s="154"/>
      <c r="O21" s="55">
        <f t="shared" si="2"/>
        <v>3000</v>
      </c>
      <c r="P21" s="56">
        <v>600</v>
      </c>
      <c r="Q21" s="177"/>
      <c r="R21" s="57">
        <f t="shared" si="11"/>
        <v>0</v>
      </c>
      <c r="S21" s="58" t="str">
        <f t="shared" si="12"/>
        <v xml:space="preserve"> </v>
      </c>
      <c r="T21" s="151"/>
      <c r="U21" s="151"/>
    </row>
    <row r="22" spans="2:21" ht="16.5" thickTop="1" thickBot="1" x14ac:dyDescent="0.3">
      <c r="C22"/>
      <c r="D22"/>
      <c r="E22"/>
      <c r="F22"/>
      <c r="G22"/>
      <c r="H22"/>
      <c r="I22"/>
      <c r="J22"/>
      <c r="N22"/>
      <c r="O22"/>
      <c r="R22" s="41"/>
    </row>
    <row r="23" spans="2:21" ht="60.75" customHeight="1" thickTop="1" thickBot="1" x14ac:dyDescent="0.3">
      <c r="B23" s="137" t="s">
        <v>15</v>
      </c>
      <c r="C23" s="138"/>
      <c r="D23" s="138"/>
      <c r="E23" s="138"/>
      <c r="F23" s="138"/>
      <c r="G23" s="138"/>
      <c r="H23" s="122"/>
      <c r="I23" s="25"/>
      <c r="J23" s="25"/>
      <c r="K23" s="25"/>
      <c r="L23" s="11"/>
      <c r="M23" s="11"/>
      <c r="N23" s="26"/>
      <c r="O23" s="26"/>
      <c r="P23" s="27" t="s">
        <v>11</v>
      </c>
      <c r="Q23" s="139" t="s">
        <v>12</v>
      </c>
      <c r="R23" s="140"/>
      <c r="S23" s="141"/>
      <c r="T23" s="20"/>
      <c r="U23" s="28"/>
    </row>
    <row r="24" spans="2:21" ht="33.75" customHeight="1" thickTop="1" thickBot="1" x14ac:dyDescent="0.3">
      <c r="B24" s="132" t="s">
        <v>16</v>
      </c>
      <c r="C24" s="133"/>
      <c r="D24" s="133"/>
      <c r="E24" s="133"/>
      <c r="F24" s="133"/>
      <c r="G24" s="133"/>
      <c r="H24" s="34"/>
      <c r="I24" s="29"/>
      <c r="L24" s="9"/>
      <c r="M24" s="9"/>
      <c r="N24" s="30"/>
      <c r="O24" s="30"/>
      <c r="P24" s="31">
        <f>SUM(O7:O21)</f>
        <v>80988</v>
      </c>
      <c r="Q24" s="134">
        <f>SUM(R7:R21)</f>
        <v>0</v>
      </c>
      <c r="R24" s="135"/>
      <c r="S24" s="136"/>
    </row>
    <row r="25" spans="2:21" ht="14.25" customHeight="1" thickTop="1" x14ac:dyDescent="0.25"/>
    <row r="26" spans="2:21" ht="14.25" customHeight="1" x14ac:dyDescent="0.25">
      <c r="B26" s="37"/>
    </row>
    <row r="27" spans="2:21" ht="14.25" customHeight="1" x14ac:dyDescent="0.25">
      <c r="B27" s="38"/>
      <c r="C27" s="37"/>
    </row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</sheetData>
  <sheetProtection algorithmName="SHA-512" hashValue="Y9gifwAnWhbwctdqtVgyXk6+jjf3VdPYjL2bcEmNSmxm/iltUB1G4Rn7/ytMWE0MskIsGvDC0AGn2m7qJKb+yQ==" saltValue="jgOKwStZUBtJdklIj4Qo2Q==" spinCount="100000" sheet="1" objects="1" scenarios="1"/>
  <mergeCells count="30">
    <mergeCell ref="J17:J21"/>
    <mergeCell ref="U17:U21"/>
    <mergeCell ref="K12:K16"/>
    <mergeCell ref="K17:K21"/>
    <mergeCell ref="T12:T16"/>
    <mergeCell ref="T17:T21"/>
    <mergeCell ref="M17:M21"/>
    <mergeCell ref="N17:N21"/>
    <mergeCell ref="B24:G24"/>
    <mergeCell ref="Q24:S24"/>
    <mergeCell ref="B23:G23"/>
    <mergeCell ref="Q23:S23"/>
    <mergeCell ref="G3:N3"/>
    <mergeCell ref="N9:N11"/>
    <mergeCell ref="M9:M11"/>
    <mergeCell ref="L9:L11"/>
    <mergeCell ref="M12:M16"/>
    <mergeCell ref="N12:N16"/>
    <mergeCell ref="L12:L16"/>
    <mergeCell ref="L17:L21"/>
    <mergeCell ref="I9:I11"/>
    <mergeCell ref="I12:I16"/>
    <mergeCell ref="I17:I21"/>
    <mergeCell ref="J9:J11"/>
    <mergeCell ref="K9:K11"/>
    <mergeCell ref="T9:T11"/>
    <mergeCell ref="B1:C1"/>
    <mergeCell ref="U9:U11"/>
    <mergeCell ref="U12:U16"/>
    <mergeCell ref="J12:J16"/>
  </mergeCells>
  <conditionalFormatting sqref="B7:B21">
    <cfRule type="containsBlanks" dxfId="12" priority="61">
      <formula>LEN(TRIM(B7))=0</formula>
    </cfRule>
  </conditionalFormatting>
  <conditionalFormatting sqref="B7:B21">
    <cfRule type="cellIs" dxfId="11" priority="56" operator="greaterThanOrEqual">
      <formula>1</formula>
    </cfRule>
  </conditionalFormatting>
  <conditionalFormatting sqref="S7:S21">
    <cfRule type="cellIs" dxfId="10" priority="53" operator="equal">
      <formula>"VYHOVUJE"</formula>
    </cfRule>
  </conditionalFormatting>
  <conditionalFormatting sqref="S7:S21">
    <cfRule type="cellIs" dxfId="9" priority="52" operator="equal">
      <formula>"NEVYHOVUJE"</formula>
    </cfRule>
  </conditionalFormatting>
  <conditionalFormatting sqref="G7:G21 Q7:Q21">
    <cfRule type="containsBlanks" dxfId="8" priority="33">
      <formula>LEN(TRIM(G7))=0</formula>
    </cfRule>
  </conditionalFormatting>
  <conditionalFormatting sqref="G7:G21 Q7:Q21">
    <cfRule type="notContainsBlanks" dxfId="7" priority="31">
      <formula>LEN(TRIM(G7))&gt;0</formula>
    </cfRule>
  </conditionalFormatting>
  <conditionalFormatting sqref="G7:G21 Q7:Q21">
    <cfRule type="notContainsBlanks" dxfId="6" priority="30">
      <formula>LEN(TRIM(G7))&gt;0</formula>
    </cfRule>
  </conditionalFormatting>
  <conditionalFormatting sqref="G7:G21">
    <cfRule type="notContainsBlanks" dxfId="5" priority="29">
      <formula>LEN(TRIM(G7))&gt;0</formula>
    </cfRule>
  </conditionalFormatting>
  <conditionalFormatting sqref="H7:H21">
    <cfRule type="containsBlanks" dxfId="4" priority="7">
      <formula>LEN(TRIM(H7))=0</formula>
    </cfRule>
  </conditionalFormatting>
  <conditionalFormatting sqref="H7:H21">
    <cfRule type="notContainsBlanks" dxfId="3" priority="8">
      <formula>LEN(TRIM(H7))&gt;0</formula>
    </cfRule>
  </conditionalFormatting>
  <conditionalFormatting sqref="H7:H21">
    <cfRule type="containsText" dxfId="2" priority="6" operator="containsText" text="ANO">
      <formula>NOT(ISERROR(SEARCH("ANO",H7)))</formula>
    </cfRule>
  </conditionalFormatting>
  <conditionalFormatting sqref="D7">
    <cfRule type="containsBlanks" dxfId="1" priority="3">
      <formula>LEN(TRIM(D7))=0</formula>
    </cfRule>
  </conditionalFormatting>
  <conditionalFormatting sqref="D8:D21">
    <cfRule type="containsBlanks" dxfId="0" priority="2">
      <formula>LEN(TRIM(D8))=0</formula>
    </cfRule>
  </conditionalFormatting>
  <dataValidations count="2">
    <dataValidation type="list" showInputMessage="1" showErrorMessage="1" sqref="J7 H7:H21" xr:uid="{00000000-0002-0000-0000-000001000000}">
      <formula1>"ANO,NE"</formula1>
    </dataValidation>
    <dataValidation type="list" showInputMessage="1" showErrorMessage="1" sqref="E7:E21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2023-01-18T08:30:34Z</cp:lastPrinted>
  <dcterms:created xsi:type="dcterms:W3CDTF">2014-03-05T12:43:32Z</dcterms:created>
  <dcterms:modified xsi:type="dcterms:W3CDTF">2023-02-22T10:13:25Z</dcterms:modified>
</cp:coreProperties>
</file>