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01\1 výzva\"/>
    </mc:Choice>
  </mc:AlternateContent>
  <xr:revisionPtr revIDLastSave="0" documentId="13_ncr:1_{FE9FB4DA-D363-4736-ADD7-07AE6ACF3BC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onery" sheetId="1" r:id="rId1"/>
    <sheet name="SOP_T" sheetId="2" r:id="rId2"/>
    <sheet name="CPV" sheetId="4" r:id="rId3"/>
  </sheets>
  <definedNames>
    <definedName name="_xlnm.Print_Area" localSheetId="0">Tonery!$B$2:$T$35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1" l="1"/>
  <c r="S16" i="1"/>
  <c r="R18" i="1"/>
  <c r="S30" i="1"/>
  <c r="S11" i="1"/>
  <c r="R15" i="1"/>
  <c r="R21" i="1"/>
  <c r="R22" i="1"/>
  <c r="R23" i="1"/>
  <c r="S24" i="1"/>
  <c r="R26" i="1"/>
  <c r="R28" i="1"/>
  <c r="R29" i="1"/>
  <c r="R30" i="1"/>
  <c r="S32" i="1"/>
  <c r="R27" i="1"/>
  <c r="S27" i="1"/>
  <c r="R31" i="1"/>
  <c r="S31" i="1"/>
  <c r="O27" i="1"/>
  <c r="O28" i="1"/>
  <c r="O29" i="1"/>
  <c r="O30" i="1"/>
  <c r="O31" i="1"/>
  <c r="H27" i="1"/>
  <c r="H30" i="1"/>
  <c r="H31" i="1"/>
  <c r="H32" i="1"/>
  <c r="R32" i="1"/>
  <c r="O32" i="1"/>
  <c r="O12" i="1"/>
  <c r="O13" i="1"/>
  <c r="O14" i="1"/>
  <c r="O15" i="1"/>
  <c r="O16" i="1"/>
  <c r="O17" i="1"/>
  <c r="O18" i="1"/>
  <c r="O19" i="1"/>
  <c r="O20" i="1"/>
  <c r="O21" i="1"/>
  <c r="R13" i="1"/>
  <c r="S13" i="1"/>
  <c r="R14" i="1"/>
  <c r="S14" i="1"/>
  <c r="R17" i="1"/>
  <c r="S17" i="1"/>
  <c r="R19" i="1"/>
  <c r="S19" i="1"/>
  <c r="R20" i="1"/>
  <c r="S20" i="1"/>
  <c r="H12" i="1"/>
  <c r="H13" i="1"/>
  <c r="H14" i="1"/>
  <c r="H15" i="1"/>
  <c r="H16" i="1"/>
  <c r="H17" i="1"/>
  <c r="H18" i="1"/>
  <c r="H19" i="1"/>
  <c r="H20" i="1"/>
  <c r="H21" i="1"/>
  <c r="O11" i="1"/>
  <c r="O22" i="1"/>
  <c r="O23" i="1"/>
  <c r="O24" i="1"/>
  <c r="O25" i="1"/>
  <c r="R11" i="1"/>
  <c r="S23" i="1"/>
  <c r="R24" i="1"/>
  <c r="R25" i="1"/>
  <c r="S25" i="1"/>
  <c r="H11" i="1"/>
  <c r="H22" i="1"/>
  <c r="H23" i="1"/>
  <c r="H24" i="1"/>
  <c r="H25" i="1"/>
  <c r="O10" i="1"/>
  <c r="O26" i="1"/>
  <c r="R10" i="1"/>
  <c r="S10" i="1"/>
  <c r="S26" i="1"/>
  <c r="H10" i="1"/>
  <c r="H26" i="1"/>
  <c r="R9" i="1"/>
  <c r="S9" i="1"/>
  <c r="O9" i="1"/>
  <c r="H9" i="1"/>
  <c r="S29" i="1" l="1"/>
  <c r="S22" i="1"/>
  <c r="R16" i="1"/>
  <c r="S21" i="1"/>
  <c r="S18" i="1"/>
  <c r="S15" i="1"/>
  <c r="S12" i="1"/>
  <c r="S28" i="1"/>
  <c r="H7" i="1"/>
  <c r="H8" i="1"/>
  <c r="S8" i="1" l="1"/>
  <c r="R8" i="1"/>
  <c r="O8" i="1"/>
  <c r="O7" i="1" l="1"/>
  <c r="P35" i="1" s="1"/>
  <c r="S7" i="1" l="1"/>
  <c r="R7" i="1"/>
  <c r="Q35" i="1" s="1"/>
</calcChain>
</file>

<file path=xl/sharedStrings.xml><?xml version="1.0" encoding="utf-8"?>
<sst xmlns="http://schemas.openxmlformats.org/spreadsheetml/2006/main" count="158" uniqueCount="97">
  <si>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</si>
  <si>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</si>
  <si>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</si>
  <si>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</si>
  <si>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</si>
  <si>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</si>
  <si>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</si>
  <si>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</si>
  <si>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</si>
  <si>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</si>
  <si>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</si>
  <si>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</si>
  <si>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t>CELKOVÁ MAXIMÁLNÍ CENA za celou VZ 
v Kč BEZ DPH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</si>
  <si>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</si>
  <si>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</si>
  <si>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Tonery (T)</t>
  </si>
  <si>
    <t>30125000-1 - Části a příslušenství fotokopírovacích strojů</t>
  </si>
  <si>
    <t>30125100-2 - Zásobníky tonerů</t>
  </si>
  <si>
    <t>30125120-8 - Tonery pro fotokopírovací stroje</t>
  </si>
  <si>
    <t>30125130-1 - Tonery pro střediska zpracování dat a výzkumná a dokumentační střediska</t>
  </si>
  <si>
    <t>30192320-0 - Pásky do tiskáren</t>
  </si>
  <si>
    <t xml:space="preserve">30192300-4 - Inkoustové pásky </t>
  </si>
  <si>
    <t>44613700-7 - Nádoby na odpad</t>
  </si>
  <si>
    <r>
      <t xml:space="preserve">                               </t>
    </r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</t>
    </r>
    <r>
      <rPr>
        <b/>
        <sz val="11"/>
        <rFont val="Calibri"/>
        <family val="2"/>
        <charset val="238"/>
        <scheme val="minor"/>
      </rPr>
      <t>prodlení Dodavatele s dodáním předmětu plnění</t>
    </r>
    <r>
      <rPr>
        <sz val="11"/>
        <rFont val="Calibri"/>
        <family val="2"/>
        <charset val="238"/>
        <scheme val="minor"/>
      </rPr>
      <t xml:space="preserve"> (popř. samostatné dílčí části)  =&gt; Dodavatel je povinen zaplatit smluvní pokutu ve výši 0,5 % z celkové ceny předmětu plnění (bez DPH) za každý, byť i jen započatý den prodlení.
- fakturace po dodání předmětu plnění
- </t>
    </r>
    <r>
      <rPr>
        <b/>
        <sz val="11"/>
        <rFont val="Calibri"/>
        <family val="2"/>
        <charset val="238"/>
        <scheme val="minor"/>
      </rPr>
      <t>splatnost faktury</t>
    </r>
    <r>
      <rPr>
        <sz val="11"/>
        <rFont val="Calibri"/>
        <family val="2"/>
        <charset val="238"/>
        <scheme val="minor"/>
      </rPr>
      <t xml:space="preserve"> činí 30 kalendářních dnů ode dne jejího doručení Objednateli
- </t>
    </r>
    <r>
      <rPr>
        <b/>
        <sz val="11"/>
        <rFont val="Calibri"/>
        <family val="2"/>
        <charset val="238"/>
        <scheme val="minor"/>
      </rPr>
      <t xml:space="preserve">prodlení </t>
    </r>
    <r>
      <rPr>
        <sz val="11"/>
        <rFont val="Calibri"/>
        <family val="2"/>
        <charset val="238"/>
        <scheme val="minor"/>
      </rPr>
      <t xml:space="preserve">kterékoliv smluvní strany </t>
    </r>
    <r>
      <rPr>
        <b/>
        <sz val="11"/>
        <rFont val="Calibri"/>
        <family val="2"/>
        <charset val="238"/>
        <scheme val="minor"/>
      </rPr>
      <t xml:space="preserve">s plněním peněžitého závazku </t>
    </r>
    <r>
      <rPr>
        <sz val="11"/>
        <rFont val="Calibri"/>
        <family val="2"/>
        <charset val="238"/>
        <scheme val="minor"/>
      </rPr>
      <t xml:space="preserve">ze Smlouvy =&gt; úrok z prodlení ve výši 0,05 % z neuhrazené části peněžitého závazku za každý, byť i jen započatý den prodlení  
- </t>
    </r>
    <r>
      <rPr>
        <b/>
        <sz val="11"/>
        <rFont val="Calibri"/>
        <family val="2"/>
        <charset val="238"/>
        <scheme val="minor"/>
      </rPr>
      <t>záruka</t>
    </r>
    <r>
      <rPr>
        <sz val="11"/>
        <rFont val="Calibri"/>
        <family val="2"/>
        <charset val="238"/>
        <scheme val="minor"/>
      </rPr>
      <t xml:space="preserve"> za předmět plnění = 24 měsíců, pokud není délka záruky stanovena  jinak
- </t>
    </r>
    <r>
      <rPr>
        <b/>
        <sz val="11"/>
        <rFont val="Calibri"/>
        <family val="2"/>
        <charset val="238"/>
        <scheme val="minor"/>
      </rPr>
      <t>předmět plnění bude po celou záruční dobu způsobilý k použití</t>
    </r>
    <r>
      <rPr>
        <sz val="11"/>
        <rFont val="Calibri"/>
        <family val="2"/>
        <charset val="238"/>
        <scheme val="minor"/>
      </rPr>
      <t xml:space="preserve"> pro účel stanovený ve Smlouvě nebo příloze č. 2 Smlouvy (nebo účel obvyklý) a že si zachová stanovené (nebo obvyklé) vlastnosti.
- </t>
    </r>
    <r>
      <rPr>
        <b/>
        <sz val="11"/>
        <rFont val="Calibri"/>
        <family val="2"/>
        <charset val="238"/>
        <scheme val="minor"/>
      </rPr>
      <t>nástup Dodavatele k odstranění záruční vady</t>
    </r>
    <r>
      <rPr>
        <sz val="11"/>
        <rFont val="Calibri"/>
        <family val="2"/>
        <charset val="238"/>
        <scheme val="minor"/>
      </rPr>
      <t xml:space="preserve"> ve lhůtě nejpozději do 48 hodin (lhůta běží jen v pracovních dnech) od nahlášení vady Objednatelem Kontaktní osobě Dodavatele
- ve zvláštních případech („Čisticí prostředky a hygienické potřeby“ , „Kancelářské potřeby “, „Propagační předměty") je Dodavatel po dobu záruky povinen nejpozději do 5 dnů od nahlášení vady oznámit Kontaktní osobě Objednatele způsob odstranění vady, tj. zda provede opravu nebo výměnu vadného zboží.
- </t>
    </r>
    <r>
      <rPr>
        <b/>
        <sz val="11"/>
        <rFont val="Calibri"/>
        <family val="2"/>
        <charset val="238"/>
        <scheme val="minor"/>
      </rPr>
      <t xml:space="preserve">prodlení Dodavatele s nástupem k odstranění záruční vady </t>
    </r>
    <r>
      <rPr>
        <sz val="11"/>
        <rFont val="Calibri"/>
        <family val="2"/>
        <charset val="238"/>
        <scheme val="minor"/>
      </rPr>
      <t xml:space="preserve">ohlášené Objednatelem  =&gt; Dodavatel je povinen zaplatit smluvní pokutu ve výši 0,5 % z celkové ceny předmětu plnění (bez DPH) za každý, byť i jen započatý den prodlení.
- Dodavatel je povinen </t>
    </r>
    <r>
      <rPr>
        <b/>
        <sz val="11"/>
        <rFont val="Calibri"/>
        <family val="2"/>
        <charset val="238"/>
        <scheme val="minor"/>
      </rPr>
      <t>odstranit reklamované vady</t>
    </r>
    <r>
      <rPr>
        <sz val="11"/>
        <rFont val="Calibri"/>
        <family val="2"/>
        <charset val="238"/>
        <scheme val="minor"/>
      </rPr>
      <t xml:space="preserve"> nejpozději do 30 dnů od nahlášení vady, není-li mezi smluvními stranami dohodnuta jiná lhůta, popřípadě uspokojit jiný nárok Objednatele z vadného plnění
- při </t>
    </r>
    <r>
      <rPr>
        <b/>
        <sz val="11"/>
        <rFont val="Calibri"/>
        <family val="2"/>
        <charset val="238"/>
        <scheme val="minor"/>
      </rPr>
      <t>prodlení Dodavatele s odstraněním záruční vady</t>
    </r>
    <r>
      <rPr>
        <sz val="11"/>
        <rFont val="Calibri"/>
        <family val="2"/>
        <charset val="238"/>
        <scheme val="minor"/>
      </rPr>
      <t xml:space="preserve"> v dohodnuté lhůtě =&gt; Dodavatel je povinen zaplatit smluvní pokutu ve výši 0,5 % z celkové ceny předmětu plnění (bez DPH) za každý, byť i jen započatý den prodlení.
</t>
    </r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</si>
  <si>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</si>
  <si>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</si>
  <si>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</si>
  <si>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</si>
  <si>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</si>
  <si>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</si>
  <si>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</si>
  <si>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</si>
  <si>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</si>
  <si>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</si>
  <si>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</si>
  <si>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</si>
  <si>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</si>
  <si>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</si>
  <si>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</si>
  <si>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 xml:space="preserve">Odpadní nádoba na zbytkový toner pro tiskárnu Triumph adler 302 ci </t>
  </si>
  <si>
    <t>Odpadní nádoba na zbytkový toner pro tiskárnu Xerox c315</t>
  </si>
  <si>
    <t>NE</t>
  </si>
  <si>
    <t>ANO</t>
  </si>
  <si>
    <t>GA20-09525S
Strukturální vlastnosti tříd grafů charakterizovaných zakázanými podgrafy</t>
  </si>
  <si>
    <t>Univerzitní 22, 
301 00 Plzeň, 
Odbor International Office - v přízemí budovy Fakulty strojní,
místnost UU 110</t>
  </si>
  <si>
    <t>Mgr. Jakub Pendl,
lze kontaktovat pouze e-mailem:
pendl@kma.zcu.cz</t>
  </si>
  <si>
    <t>Technická 8, 
301 00 Plzeň, 
Fakulta aplikovaných věd - NTIS-VP5,
kancelář UC 260 (v době nepřítomnosti UC 226)</t>
  </si>
  <si>
    <t>Mgr. Monika Mundilová,
Tel.: 37763 5711, 
E-mail: mundil@rek.zcu.cz</t>
  </si>
  <si>
    <t>Romana Kočvarová,
Tel.: 37763 3513, 
E-mail: kocvarov@fek.zcu.cz</t>
  </si>
  <si>
    <t>Hradební 22, 
350 02 Cheb,
Fakulta ekonomická,
místnost CD 303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</si>
  <si>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color theme="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color theme="1"/>
        <rFont val="Calibri"/>
        <family val="2"/>
        <charset val="238"/>
        <scheme val="minor"/>
      </rPr>
      <t>: NÁZEV A ČÍSLO DOTAČNÍHO PROJEKTU</t>
    </r>
  </si>
  <si>
    <t>Samostatná faktura</t>
  </si>
  <si>
    <t>Originální toner. Výtěžnost 5 000 stran.</t>
  </si>
  <si>
    <t xml:space="preserve">Originální toner. Výtěžnost 5 000 stran. </t>
  </si>
  <si>
    <r>
      <t xml:space="preserve">Toner do tiskárny Xerox c315 -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</si>
  <si>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Xerox c315 - </t>
    </r>
    <r>
      <rPr>
        <b/>
        <sz val="11"/>
        <color theme="1"/>
        <rFont val="Calibri"/>
        <family val="2"/>
        <charset val="238"/>
        <scheme val="minor"/>
      </rPr>
      <t>magenta</t>
    </r>
  </si>
  <si>
    <r>
      <t xml:space="preserve">Toner do tiskárny Xerox c315 -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</si>
  <si>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Xerox c315 - </t>
    </r>
    <r>
      <rPr>
        <b/>
        <sz val="11"/>
        <color theme="1"/>
        <rFont val="Calibri"/>
        <family val="2"/>
        <charset val="238"/>
        <scheme val="minor"/>
      </rPr>
      <t>cyan</t>
    </r>
  </si>
  <si>
    <r>
      <t xml:space="preserve">Toner do tiskárny Konica Minolta bizhub C3350i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</si>
  <si>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Konica Minolta bizhub C3350i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</si>
  <si>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Konica Minolta bizhub C3350i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</si>
  <si>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tiskárny Konica Minolta bizhub C3350i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</si>
  <si>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Odpadní nádoba na zbytkový toner pro tiskárnu Konica Minolta bizhub 3350i</t>
  </si>
  <si>
    <r>
      <t xml:space="preserve">Toner do tiskárny Triumph-Adler 302 ci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</si>
  <si>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tiskárny Triumph-Adler 302 ci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</si>
  <si>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Triumph-Adler 302 ci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</si>
  <si>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Triumph-Adler 302 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</si>
  <si>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BROTHER laser DCP-L2532DW (DCPL2532DWYJ1)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</si>
  <si>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až 3 000 stran.</t>
  </si>
  <si>
    <r>
      <t>Toner do kopírovacího stroje Kyocera TASKalfa 4052ci -</t>
    </r>
    <r>
      <rPr>
        <b/>
        <sz val="11"/>
        <color theme="1"/>
        <rFont val="Calibri"/>
        <family val="2"/>
        <charset val="238"/>
        <scheme val="minor"/>
      </rPr>
      <t xml:space="preserve"> black</t>
    </r>
  </si>
  <si>
    <t>Originální toner. Výtěžnost min. 30 000 stran.</t>
  </si>
  <si>
    <t>Originální odpadní nádoba.</t>
  </si>
  <si>
    <r>
      <t xml:space="preserve">Toner do kopírovacího stroje Kyocera TASKalfa 4052ci - </t>
    </r>
    <r>
      <rPr>
        <b/>
        <sz val="11"/>
        <color theme="1"/>
        <rFont val="Calibri"/>
        <family val="2"/>
        <charset val="238"/>
        <scheme val="minor"/>
      </rPr>
      <t>cyan</t>
    </r>
  </si>
  <si>
    <t>Originální toner. Výtěžnost min. 20 000 stran.</t>
  </si>
  <si>
    <r>
      <t xml:space="preserve">Toner do kopírovacího stroje Kyocera TASKalfa 4052ci - </t>
    </r>
    <r>
      <rPr>
        <b/>
        <sz val="11"/>
        <color theme="1"/>
        <rFont val="Calibri"/>
        <family val="2"/>
        <charset val="238"/>
        <scheme val="minor"/>
      </rPr>
      <t>magenta</t>
    </r>
  </si>
  <si>
    <r>
      <t xml:space="preserve">Toner do kopírovacího stroje Kyocera TASKalfa 4052ci - </t>
    </r>
    <r>
      <rPr>
        <b/>
        <sz val="11"/>
        <color theme="1"/>
        <rFont val="Calibri"/>
        <family val="2"/>
        <charset val="238"/>
        <scheme val="minor"/>
      </rPr>
      <t>yellow</t>
    </r>
  </si>
  <si>
    <t>Kateřina Parisis, DiS.,
Tel.: 37763 1340,
E-mail: kparisis@ps.zcu.cz</t>
  </si>
  <si>
    <t>Univerzitní 22,
301 00 Plzeň,
budova Fakulty strojní,
Provoz a služby - Nákup a logistika,
6. patro - místnost UK 613</t>
  </si>
  <si>
    <t>Toner do tiskárny OKI MB 760</t>
  </si>
  <si>
    <t>Tisková válcová jednotka určená pro černý i barvený toner do tiskového zařízení OKI MC562w</t>
  </si>
  <si>
    <t>Pásová jednotka pro tiskové zařízení OKI MC562w</t>
  </si>
  <si>
    <t>PhDr. Irena Görnerová,
Tel.: 702 038 179, 
E-mail: renkav@rek.zcu.cz</t>
  </si>
  <si>
    <t>Univerzitní 8, 
301 00 Plzeň,
Rektorát - Odbor Výzkum a vývoj,
místnost UR 118</t>
  </si>
  <si>
    <t>Mgr. Josef Zeman,
Tel.: 37763 5503, 
E-mail: zemanj@kfi.zcu.cz</t>
  </si>
  <si>
    <t>Sedláčkova 19, 
301 00 Plzeň,
Fakulta filozofická - Katedra filozofie,
místnost SD 205</t>
  </si>
  <si>
    <t>Jaroslav Šnour, 
Tel.: 724 717 787, 
E-mail: snour@ps.zcu.cz</t>
  </si>
  <si>
    <t>Jungmanova 1,
301 00 Plzeň,
Provoz a služby - Správa budov</t>
  </si>
  <si>
    <t>Originální toner. Výtěžnost 18 000 stran.</t>
  </si>
  <si>
    <t>Originální tiskový válec. Výtěžnost min. 20 000 stránek formátu A4 barevně a min. 30 000 stránek formátu A4 černobíle.</t>
  </si>
  <si>
    <t>Pásová jednotka pro tiskové zařízení OKI MC562w. 
Výtěžnost min. 60 000 stránek.</t>
  </si>
  <si>
    <t>Originální multipack. Výtěžnost min. 2 500 listů.</t>
  </si>
  <si>
    <r>
      <t xml:space="preserve"> Toner do tiskárny Xerox C235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</si>
  <si>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 Multipack do tiskárny Xerox C235 </t>
    </r>
    <r>
      <rPr>
        <b/>
        <sz val="11"/>
        <color theme="1"/>
        <rFont val="Calibri"/>
        <family val="2"/>
        <charset val="238"/>
        <scheme val="minor"/>
      </rPr>
      <t>černý-barevný</t>
    </r>
  </si>
  <si>
    <t>Originální toner. Výtěžnost min. 2 500 listů.</t>
  </si>
  <si>
    <t>Odpadní nádobka do kopírovacího stroje Triumph Adler 4006ci</t>
  </si>
  <si>
    <t>Odpadní nádobka kompatibilní s uvedeným tiskovým zařízením. Výtěžnost 40 000 stran.</t>
  </si>
  <si>
    <t>Příloha č. 2 Kupní smlouvy - technická specifikace
Tonery (II.) 001 - 2023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</si>
</sst>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6"/>
      <color indexed="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0" fillId="0" borderId="0"/>
  </cellStyleXfs>
  <cellXfs count="20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6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/>
    <xf numFmtId="0" fontId="0" fillId="0" borderId="0" xfId="0" applyAlignment="1">
      <alignment vertical="center"/>
    </xf>
    <xf numFmtId="0" fontId="21" fillId="0" borderId="0" xfId="0" applyFont="1" applyAlignment="1">
      <alignment vertical="center"/>
    </xf>
    <xf numFmtId="0" fontId="24" fillId="0" borderId="6" xfId="0" applyFont="1" applyBorder="1" applyAlignment="1">
      <alignment horizontal="left" vertical="top" wrapText="1"/>
    </xf>
    <xf numFmtId="0" fontId="22" fillId="0" borderId="0" xfId="0" applyFont="1" applyAlignment="1">
      <alignment vertical="top" wrapText="1"/>
    </xf>
    <xf numFmtId="0" fontId="16" fillId="0" borderId="0" xfId="0" applyFont="1" applyAlignment="1">
      <alignment horizontal="left" vertical="center" wrapText="1"/>
    </xf>
    <xf numFmtId="0" fontId="26" fillId="6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7" fillId="0" borderId="0" xfId="0" applyFont="1"/>
    <xf numFmtId="0" fontId="27" fillId="0" borderId="0" xfId="0" applyFont="1" applyAlignment="1">
      <alignment horizontal="center"/>
    </xf>
    <xf numFmtId="0" fontId="14" fillId="0" borderId="0" xfId="0" applyFont="1" applyAlignment="1">
      <alignment vertical="center"/>
    </xf>
    <xf numFmtId="0" fontId="21" fillId="6" borderId="4" xfId="0" applyFont="1" applyFill="1" applyBorder="1" applyAlignment="1">
      <alignment horizontal="center" vertical="center" wrapText="1"/>
    </xf>
    <xf numFmtId="0" fontId="0" fillId="0" borderId="8" xfId="0" applyBorder="1"/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left" vertical="center" wrapText="1" indent="1"/>
    </xf>
    <xf numFmtId="3" fontId="0" fillId="3" borderId="14" xfId="0" applyNumberFormat="1" applyFill="1" applyBorder="1" applyAlignment="1">
      <alignment horizontal="center" vertical="center" wrapText="1"/>
    </xf>
    <xf numFmtId="164" fontId="0" fillId="3" borderId="14" xfId="0" applyNumberFormat="1" applyFill="1" applyBorder="1" applyAlignment="1">
      <alignment horizontal="right" vertical="center" indent="1"/>
    </xf>
    <xf numFmtId="0" fontId="0" fillId="4" borderId="14" xfId="0" applyFill="1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164" fontId="0" fillId="3" borderId="16" xfId="0" applyNumberFormat="1" applyFill="1" applyBorder="1" applyAlignment="1">
      <alignment horizontal="right" vertical="center" indent="1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 wrapText="1"/>
    </xf>
    <xf numFmtId="0" fontId="21" fillId="3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left" vertical="center" wrapText="1" indent="1"/>
    </xf>
    <xf numFmtId="0" fontId="6" fillId="3" borderId="10" xfId="0" applyFont="1" applyFill="1" applyBorder="1" applyAlignment="1">
      <alignment horizontal="left" vertical="center" wrapText="1" indent="1"/>
    </xf>
    <xf numFmtId="0" fontId="6" fillId="3" borderId="14" xfId="0" applyFont="1" applyFill="1" applyBorder="1" applyAlignment="1">
      <alignment horizontal="left" vertical="center" wrapText="1" indent="1"/>
    </xf>
    <xf numFmtId="0" fontId="6" fillId="3" borderId="20" xfId="0" applyFont="1" applyFill="1" applyBorder="1" applyAlignment="1">
      <alignment horizontal="left" vertical="center" wrapText="1" indent="1"/>
    </xf>
    <xf numFmtId="0" fontId="6" fillId="3" borderId="16" xfId="0" applyFont="1" applyFill="1" applyBorder="1" applyAlignment="1">
      <alignment horizontal="left" vertical="center" wrapText="1" indent="1"/>
    </xf>
    <xf numFmtId="3" fontId="0" fillId="2" borderId="21" xfId="0" applyNumberForma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 wrapText="1"/>
    </xf>
    <xf numFmtId="0" fontId="21" fillId="3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 indent="1"/>
    </xf>
    <xf numFmtId="3" fontId="0" fillId="3" borderId="2" xfId="0" applyNumberFormat="1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/>
    </xf>
    <xf numFmtId="164" fontId="0" fillId="0" borderId="24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3" fontId="0" fillId="2" borderId="25" xfId="0" applyNumberForma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left" vertical="center" wrapText="1" indent="1"/>
    </xf>
    <xf numFmtId="3" fontId="0" fillId="3" borderId="26" xfId="0" applyNumberForma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164" fontId="0" fillId="0" borderId="26" xfId="0" applyNumberFormat="1" applyBorder="1" applyAlignment="1">
      <alignment horizontal="right" vertical="center" indent="1"/>
    </xf>
    <xf numFmtId="164" fontId="0" fillId="3" borderId="26" xfId="0" applyNumberFormat="1" applyFill="1" applyBorder="1" applyAlignment="1">
      <alignment horizontal="right" vertical="center" indent="1"/>
    </xf>
    <xf numFmtId="165" fontId="0" fillId="0" borderId="26" xfId="0" applyNumberFormat="1" applyBorder="1" applyAlignment="1">
      <alignment horizontal="right" vertical="center" indent="1"/>
    </xf>
    <xf numFmtId="0" fontId="0" fillId="0" borderId="26" xfId="0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3" fontId="0" fillId="2" borderId="27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164" fontId="0" fillId="3" borderId="7" xfId="0" applyNumberFormat="1" applyFill="1" applyBorder="1" applyAlignment="1">
      <alignment horizontal="right" vertical="center" indent="1"/>
    </xf>
    <xf numFmtId="0" fontId="4" fillId="3" borderId="16" xfId="0" applyFont="1" applyFill="1" applyBorder="1" applyAlignment="1">
      <alignment horizontal="left" vertical="center" wrapText="1" indent="1"/>
    </xf>
    <xf numFmtId="0" fontId="0" fillId="4" borderId="7" xfId="0" applyFill="1" applyBorder="1" applyAlignment="1">
      <alignment horizontal="center" vertical="center"/>
    </xf>
    <xf numFmtId="3" fontId="0" fillId="2" borderId="28" xfId="0" applyNumberForma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left" vertical="center" wrapText="1" inden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164" fontId="0" fillId="3" borderId="24" xfId="0" applyNumberFormat="1" applyFill="1" applyBorder="1" applyAlignment="1">
      <alignment horizontal="right" vertical="center" indent="1"/>
    </xf>
    <xf numFmtId="0" fontId="4" fillId="3" borderId="24" xfId="0" applyFont="1" applyFill="1" applyBorder="1" applyAlignment="1">
      <alignment horizontal="left" vertical="center" wrapText="1" indent="1"/>
    </xf>
    <xf numFmtId="0" fontId="4" fillId="3" borderId="7" xfId="0" applyFont="1" applyFill="1" applyBorder="1" applyAlignment="1">
      <alignment horizontal="left" vertical="center" wrapText="1" indent="1"/>
    </xf>
    <xf numFmtId="0" fontId="3" fillId="3" borderId="22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21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 inden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27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164" fontId="10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7" fillId="0" borderId="0" xfId="0" applyFont="1" applyAlignment="1">
      <alignment horizontal="left" vertical="center" wrapText="1"/>
    </xf>
    <xf numFmtId="0" fontId="21" fillId="3" borderId="15" xfId="0" applyFont="1" applyFill="1" applyBorder="1" applyAlignment="1">
      <alignment horizontal="center" vertical="center" wrapText="1"/>
    </xf>
    <xf numFmtId="0" fontId="21" fillId="3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17" fillId="5" borderId="12" xfId="0" applyFont="1" applyFill="1" applyBorder="1" applyAlignment="1" applyProtection="1">
      <alignment horizontal="left" vertical="center" wrapText="1" indent="1"/>
      <protection locked="0"/>
    </xf>
    <xf numFmtId="0" fontId="17" fillId="5" borderId="10" xfId="0" applyFont="1" applyFill="1" applyBorder="1" applyAlignment="1" applyProtection="1">
      <alignment horizontal="left" vertical="center" wrapText="1" indent="1"/>
      <protection locked="0"/>
    </xf>
    <xf numFmtId="0" fontId="17" fillId="5" borderId="14" xfId="0" applyFont="1" applyFill="1" applyBorder="1" applyAlignment="1" applyProtection="1">
      <alignment horizontal="left" vertical="center" wrapText="1" indent="1"/>
      <protection locked="0"/>
    </xf>
    <xf numFmtId="0" fontId="17" fillId="5" borderId="20" xfId="0" applyFont="1" applyFill="1" applyBorder="1" applyAlignment="1" applyProtection="1">
      <alignment horizontal="left" vertical="center" wrapText="1" indent="1"/>
      <protection locked="0"/>
    </xf>
    <xf numFmtId="0" fontId="17" fillId="5" borderId="2" xfId="0" applyFont="1" applyFill="1" applyBorder="1" applyAlignment="1" applyProtection="1">
      <alignment horizontal="left" vertical="center" wrapText="1" indent="1"/>
      <protection locked="0"/>
    </xf>
    <xf numFmtId="0" fontId="17" fillId="5" borderId="26" xfId="0" applyFont="1" applyFill="1" applyBorder="1" applyAlignment="1" applyProtection="1">
      <alignment horizontal="left" vertical="center" wrapText="1" indent="1"/>
      <protection locked="0"/>
    </xf>
    <xf numFmtId="0" fontId="17" fillId="5" borderId="16" xfId="0" applyFont="1" applyFill="1" applyBorder="1" applyAlignment="1" applyProtection="1">
      <alignment horizontal="left" vertical="center" wrapText="1" indent="1"/>
      <protection locked="0"/>
    </xf>
    <xf numFmtId="0" fontId="17" fillId="5" borderId="24" xfId="0" applyFont="1" applyFill="1" applyBorder="1" applyAlignment="1" applyProtection="1">
      <alignment horizontal="left" vertical="center" wrapText="1" indent="1"/>
      <protection locked="0"/>
    </xf>
    <xf numFmtId="0" fontId="17" fillId="5" borderId="7" xfId="0" applyFont="1" applyFill="1" applyBorder="1" applyAlignment="1" applyProtection="1">
      <alignment horizontal="left" vertical="center" wrapText="1" indent="1"/>
      <protection locked="0"/>
    </xf>
    <xf numFmtId="0" fontId="17" fillId="5" borderId="22" xfId="0" applyFont="1" applyFill="1" applyBorder="1" applyAlignment="1" applyProtection="1">
      <alignment horizontal="left" vertical="center" wrapText="1" indent="1"/>
      <protection locked="0"/>
    </xf>
    <xf numFmtId="164" fontId="17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5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5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5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5" borderId="2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82"/>
  <sheetViews>
    <sheetView tabSelected="1" zoomScale="66" zoomScaleNormal="66" workbookViewId="0">
      <selection activeCell="L39" sqref="L3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66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9.42578125" customWidth="1"/>
    <col min="12" max="12" width="36" customWidth="1"/>
    <col min="13" max="13" width="34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165" t="s">
        <v>96</v>
      </c>
      <c r="C1" s="166"/>
      <c r="D1" s="37"/>
    </row>
    <row r="2" spans="2:21" ht="18.75" customHeight="1" x14ac:dyDescent="0.25">
      <c r="B2" s="9"/>
      <c r="C2"/>
      <c r="D2" s="9"/>
      <c r="E2" s="10"/>
      <c r="F2" s="5"/>
      <c r="G2" s="45"/>
      <c r="H2" s="45"/>
      <c r="I2" s="45"/>
      <c r="J2" s="11"/>
      <c r="N2" s="5"/>
      <c r="O2" s="5"/>
      <c r="P2" s="6"/>
      <c r="Q2" s="6"/>
      <c r="S2" s="6"/>
      <c r="T2" s="7"/>
      <c r="U2" s="8"/>
    </row>
    <row r="3" spans="2:21" ht="27" customHeight="1" x14ac:dyDescent="0.25">
      <c r="B3" s="13"/>
      <c r="C3" s="148" t="s">
        <v>0</v>
      </c>
      <c r="D3" s="12"/>
      <c r="E3" s="12"/>
      <c r="F3" s="12"/>
      <c r="G3" s="177"/>
      <c r="H3" s="177"/>
      <c r="I3" s="177"/>
      <c r="J3" s="177"/>
      <c r="K3" s="177"/>
      <c r="L3" s="177"/>
      <c r="M3" s="177"/>
      <c r="N3" s="177"/>
      <c r="O3" s="4"/>
      <c r="P3" s="39"/>
      <c r="Q3" s="39"/>
      <c r="R3" s="39"/>
      <c r="S3" s="39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42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41" t="s">
        <v>27</v>
      </c>
      <c r="D6" s="22" t="s">
        <v>4</v>
      </c>
      <c r="E6" s="41" t="s">
        <v>28</v>
      </c>
      <c r="F6" s="41" t="s">
        <v>29</v>
      </c>
      <c r="G6" s="23" t="s">
        <v>5</v>
      </c>
      <c r="H6" s="41" t="s">
        <v>24</v>
      </c>
      <c r="I6" s="41" t="s">
        <v>30</v>
      </c>
      <c r="J6" s="41" t="s">
        <v>31</v>
      </c>
      <c r="K6" s="141" t="s">
        <v>50</v>
      </c>
      <c r="L6" s="46" t="s">
        <v>32</v>
      </c>
      <c r="M6" s="41" t="s">
        <v>35</v>
      </c>
      <c r="N6" s="41" t="s">
        <v>33</v>
      </c>
      <c r="O6" s="41" t="s">
        <v>34</v>
      </c>
      <c r="P6" s="22" t="s">
        <v>6</v>
      </c>
      <c r="Q6" s="24" t="s">
        <v>7</v>
      </c>
      <c r="R6" s="141" t="s">
        <v>8</v>
      </c>
      <c r="S6" s="141" t="s">
        <v>9</v>
      </c>
      <c r="T6" s="41" t="s">
        <v>36</v>
      </c>
      <c r="U6" s="41" t="s">
        <v>37</v>
      </c>
    </row>
    <row r="7" spans="2:21" ht="37.5" customHeight="1" thickTop="1" x14ac:dyDescent="0.25">
      <c r="B7" s="56">
        <v>1</v>
      </c>
      <c r="C7" s="86" t="s">
        <v>57</v>
      </c>
      <c r="D7" s="57">
        <v>1</v>
      </c>
      <c r="E7" s="58" t="s">
        <v>38</v>
      </c>
      <c r="F7" s="86" t="s">
        <v>52</v>
      </c>
      <c r="G7" s="187"/>
      <c r="H7" s="59" t="str">
        <f t="shared" ref="H7:H32" si="0">IF(P7&gt;1999,"ANO","NE")</f>
        <v>ANO</v>
      </c>
      <c r="I7" s="157" t="s">
        <v>51</v>
      </c>
      <c r="J7" s="183" t="s">
        <v>41</v>
      </c>
      <c r="K7" s="186"/>
      <c r="L7" s="157" t="s">
        <v>47</v>
      </c>
      <c r="M7" s="157" t="s">
        <v>44</v>
      </c>
      <c r="N7" s="178">
        <v>30</v>
      </c>
      <c r="O7" s="60">
        <f>D7*P7</f>
        <v>3100</v>
      </c>
      <c r="P7" s="61">
        <v>3100</v>
      </c>
      <c r="Q7" s="197"/>
      <c r="R7" s="62">
        <f>D7*Q7</f>
        <v>0</v>
      </c>
      <c r="S7" s="63" t="str">
        <f t="shared" ref="S7" si="1">IF(ISNUMBER(Q7), IF(Q7&gt;P7,"NEVYHOVUJE","VYHOVUJE")," ")</f>
        <v xml:space="preserve"> </v>
      </c>
      <c r="T7" s="161"/>
      <c r="U7" s="161" t="s">
        <v>10</v>
      </c>
    </row>
    <row r="8" spans="2:21" ht="37.5" customHeight="1" x14ac:dyDescent="0.25">
      <c r="B8" s="48">
        <v>2</v>
      </c>
      <c r="C8" s="87" t="s">
        <v>56</v>
      </c>
      <c r="D8" s="49">
        <v>1</v>
      </c>
      <c r="E8" s="50" t="s">
        <v>38</v>
      </c>
      <c r="F8" s="87" t="s">
        <v>52</v>
      </c>
      <c r="G8" s="188"/>
      <c r="H8" s="51" t="str">
        <f t="shared" si="0"/>
        <v>ANO</v>
      </c>
      <c r="I8" s="158"/>
      <c r="J8" s="184"/>
      <c r="K8" s="182"/>
      <c r="L8" s="180"/>
      <c r="M8" s="180"/>
      <c r="N8" s="179"/>
      <c r="O8" s="52">
        <f t="shared" ref="O8:O32" si="2">D8*P8</f>
        <v>3100</v>
      </c>
      <c r="P8" s="53">
        <v>3100</v>
      </c>
      <c r="Q8" s="198"/>
      <c r="R8" s="54">
        <f t="shared" ref="R8" si="3">D8*Q8</f>
        <v>0</v>
      </c>
      <c r="S8" s="55" t="str">
        <f t="shared" ref="S8" si="4">IF(ISNUMBER(Q8), IF(Q8&gt;P8,"NEVYHOVUJE","VYHOVUJE")," ")</f>
        <v xml:space="preserve"> </v>
      </c>
      <c r="T8" s="162"/>
      <c r="U8" s="162"/>
    </row>
    <row r="9" spans="2:21" ht="37.5" customHeight="1" x14ac:dyDescent="0.25">
      <c r="B9" s="48">
        <v>3</v>
      </c>
      <c r="C9" s="87" t="s">
        <v>55</v>
      </c>
      <c r="D9" s="49">
        <v>1</v>
      </c>
      <c r="E9" s="50" t="s">
        <v>38</v>
      </c>
      <c r="F9" s="87" t="s">
        <v>52</v>
      </c>
      <c r="G9" s="188"/>
      <c r="H9" s="51" t="str">
        <f t="shared" si="0"/>
        <v>ANO</v>
      </c>
      <c r="I9" s="158"/>
      <c r="J9" s="184"/>
      <c r="K9" s="182"/>
      <c r="L9" s="180"/>
      <c r="M9" s="180"/>
      <c r="N9" s="179"/>
      <c r="O9" s="52">
        <f t="shared" si="2"/>
        <v>3100</v>
      </c>
      <c r="P9" s="53">
        <v>3100</v>
      </c>
      <c r="Q9" s="198"/>
      <c r="R9" s="54">
        <f t="shared" ref="R9" si="5">D9*Q9</f>
        <v>0</v>
      </c>
      <c r="S9" s="55" t="str">
        <f t="shared" ref="S9" si="6">IF(ISNUMBER(Q9), IF(Q9&gt;P9,"NEVYHOVUJE","VYHOVUJE")," ")</f>
        <v xml:space="preserve"> </v>
      </c>
      <c r="T9" s="162"/>
      <c r="U9" s="162"/>
    </row>
    <row r="10" spans="2:21" ht="37.5" customHeight="1" x14ac:dyDescent="0.25">
      <c r="B10" s="48">
        <v>4</v>
      </c>
      <c r="C10" s="87" t="s">
        <v>54</v>
      </c>
      <c r="D10" s="49">
        <v>1</v>
      </c>
      <c r="E10" s="50" t="s">
        <v>38</v>
      </c>
      <c r="F10" s="87" t="s">
        <v>52</v>
      </c>
      <c r="G10" s="188"/>
      <c r="H10" s="51" t="str">
        <f t="shared" si="0"/>
        <v>ANO</v>
      </c>
      <c r="I10" s="158"/>
      <c r="J10" s="184"/>
      <c r="K10" s="182"/>
      <c r="L10" s="180"/>
      <c r="M10" s="180"/>
      <c r="N10" s="179"/>
      <c r="O10" s="52">
        <f t="shared" si="2"/>
        <v>2400</v>
      </c>
      <c r="P10" s="53">
        <v>2400</v>
      </c>
      <c r="Q10" s="198"/>
      <c r="R10" s="54">
        <f t="shared" ref="R10:R26" si="7">D10*Q10</f>
        <v>0</v>
      </c>
      <c r="S10" s="55" t="str">
        <f t="shared" ref="S10:S26" si="8">IF(ISNUMBER(Q10), IF(Q10&gt;P10,"NEVYHOVUJE","VYHOVUJE")," ")</f>
        <v xml:space="preserve"> </v>
      </c>
      <c r="T10" s="162"/>
      <c r="U10" s="162"/>
    </row>
    <row r="11" spans="2:21" ht="37.5" customHeight="1" x14ac:dyDescent="0.25">
      <c r="B11" s="64">
        <v>5</v>
      </c>
      <c r="C11" s="88" t="s">
        <v>63</v>
      </c>
      <c r="D11" s="66">
        <v>1</v>
      </c>
      <c r="E11" s="147" t="s">
        <v>38</v>
      </c>
      <c r="F11" s="88" t="s">
        <v>52</v>
      </c>
      <c r="G11" s="189"/>
      <c r="H11" s="51" t="str">
        <f t="shared" si="0"/>
        <v>ANO</v>
      </c>
      <c r="I11" s="158"/>
      <c r="J11" s="184"/>
      <c r="K11" s="182"/>
      <c r="L11" s="180"/>
      <c r="M11" s="180"/>
      <c r="N11" s="179"/>
      <c r="O11" s="52">
        <f t="shared" si="2"/>
        <v>2900</v>
      </c>
      <c r="P11" s="67">
        <v>2900</v>
      </c>
      <c r="Q11" s="199"/>
      <c r="R11" s="54">
        <f t="shared" ref="R11:R25" si="9">D11*Q11</f>
        <v>0</v>
      </c>
      <c r="S11" s="55" t="str">
        <f t="shared" ref="S11:S25" si="10">IF(ISNUMBER(Q11), IF(Q11&gt;P11,"NEVYHOVUJE","VYHOVUJE")," ")</f>
        <v xml:space="preserve"> </v>
      </c>
      <c r="T11" s="162"/>
      <c r="U11" s="162"/>
    </row>
    <row r="12" spans="2:21" ht="37.5" customHeight="1" x14ac:dyDescent="0.25">
      <c r="B12" s="64">
        <v>6</v>
      </c>
      <c r="C12" s="88" t="s">
        <v>64</v>
      </c>
      <c r="D12" s="66">
        <v>1</v>
      </c>
      <c r="E12" s="147" t="s">
        <v>38</v>
      </c>
      <c r="F12" s="88" t="s">
        <v>52</v>
      </c>
      <c r="G12" s="189"/>
      <c r="H12" s="51" t="str">
        <f t="shared" si="0"/>
        <v>ANO</v>
      </c>
      <c r="I12" s="158"/>
      <c r="J12" s="184"/>
      <c r="K12" s="182"/>
      <c r="L12" s="180"/>
      <c r="M12" s="180"/>
      <c r="N12" s="179"/>
      <c r="O12" s="52">
        <f t="shared" si="2"/>
        <v>2900</v>
      </c>
      <c r="P12" s="67">
        <v>2900</v>
      </c>
      <c r="Q12" s="199"/>
      <c r="R12" s="54">
        <f t="shared" ref="R12:R21" si="11">D12*Q12</f>
        <v>0</v>
      </c>
      <c r="S12" s="55" t="str">
        <f t="shared" ref="S12:S21" si="12">IF(ISNUMBER(Q12), IF(Q12&gt;P12,"NEVYHOVUJE","VYHOVUJE")," ")</f>
        <v xml:space="preserve"> </v>
      </c>
      <c r="T12" s="162"/>
      <c r="U12" s="162"/>
    </row>
    <row r="13" spans="2:21" ht="37.5" customHeight="1" x14ac:dyDescent="0.25">
      <c r="B13" s="64">
        <v>7</v>
      </c>
      <c r="C13" s="88" t="s">
        <v>65</v>
      </c>
      <c r="D13" s="66">
        <v>1</v>
      </c>
      <c r="E13" s="147" t="s">
        <v>38</v>
      </c>
      <c r="F13" s="88" t="s">
        <v>52</v>
      </c>
      <c r="G13" s="189"/>
      <c r="H13" s="51" t="str">
        <f t="shared" si="0"/>
        <v>ANO</v>
      </c>
      <c r="I13" s="158"/>
      <c r="J13" s="184"/>
      <c r="K13" s="182"/>
      <c r="L13" s="180"/>
      <c r="M13" s="180"/>
      <c r="N13" s="179"/>
      <c r="O13" s="52">
        <f t="shared" si="2"/>
        <v>2900</v>
      </c>
      <c r="P13" s="67">
        <v>2900</v>
      </c>
      <c r="Q13" s="199"/>
      <c r="R13" s="54">
        <f t="shared" si="11"/>
        <v>0</v>
      </c>
      <c r="S13" s="55" t="str">
        <f t="shared" si="12"/>
        <v xml:space="preserve"> </v>
      </c>
      <c r="T13" s="162"/>
      <c r="U13" s="162"/>
    </row>
    <row r="14" spans="2:21" ht="37.5" customHeight="1" x14ac:dyDescent="0.25">
      <c r="B14" s="64">
        <v>8</v>
      </c>
      <c r="C14" s="88" t="s">
        <v>66</v>
      </c>
      <c r="D14" s="66">
        <v>1</v>
      </c>
      <c r="E14" s="147" t="s">
        <v>38</v>
      </c>
      <c r="F14" s="88" t="s">
        <v>53</v>
      </c>
      <c r="G14" s="189"/>
      <c r="H14" s="51" t="str">
        <f t="shared" si="0"/>
        <v>ANO</v>
      </c>
      <c r="I14" s="158"/>
      <c r="J14" s="184"/>
      <c r="K14" s="182"/>
      <c r="L14" s="180"/>
      <c r="M14" s="180"/>
      <c r="N14" s="179"/>
      <c r="O14" s="52">
        <f t="shared" si="2"/>
        <v>2000</v>
      </c>
      <c r="P14" s="67">
        <v>2000</v>
      </c>
      <c r="Q14" s="199"/>
      <c r="R14" s="54">
        <f t="shared" si="11"/>
        <v>0</v>
      </c>
      <c r="S14" s="55" t="str">
        <f t="shared" si="12"/>
        <v xml:space="preserve"> </v>
      </c>
      <c r="T14" s="162"/>
      <c r="U14" s="162"/>
    </row>
    <row r="15" spans="2:21" ht="37.5" customHeight="1" x14ac:dyDescent="0.25">
      <c r="B15" s="64">
        <v>9</v>
      </c>
      <c r="C15" s="88" t="s">
        <v>58</v>
      </c>
      <c r="D15" s="66">
        <v>1</v>
      </c>
      <c r="E15" s="147" t="s">
        <v>38</v>
      </c>
      <c r="F15" s="88" t="s">
        <v>53</v>
      </c>
      <c r="G15" s="189"/>
      <c r="H15" s="51" t="str">
        <f t="shared" si="0"/>
        <v>NE</v>
      </c>
      <c r="I15" s="158"/>
      <c r="J15" s="184"/>
      <c r="K15" s="182"/>
      <c r="L15" s="180"/>
      <c r="M15" s="180"/>
      <c r="N15" s="179"/>
      <c r="O15" s="52">
        <f t="shared" si="2"/>
        <v>1200</v>
      </c>
      <c r="P15" s="67">
        <v>1200</v>
      </c>
      <c r="Q15" s="199"/>
      <c r="R15" s="54">
        <f t="shared" si="11"/>
        <v>0</v>
      </c>
      <c r="S15" s="55" t="str">
        <f t="shared" si="12"/>
        <v xml:space="preserve"> </v>
      </c>
      <c r="T15" s="162"/>
      <c r="U15" s="162"/>
    </row>
    <row r="16" spans="2:21" ht="37.5" customHeight="1" x14ac:dyDescent="0.25">
      <c r="B16" s="64">
        <v>10</v>
      </c>
      <c r="C16" s="88" t="s">
        <v>59</v>
      </c>
      <c r="D16" s="66">
        <v>1</v>
      </c>
      <c r="E16" s="147" t="s">
        <v>38</v>
      </c>
      <c r="F16" s="88" t="s">
        <v>52</v>
      </c>
      <c r="G16" s="189"/>
      <c r="H16" s="51" t="str">
        <f t="shared" si="0"/>
        <v>NE</v>
      </c>
      <c r="I16" s="158"/>
      <c r="J16" s="184"/>
      <c r="K16" s="182"/>
      <c r="L16" s="180"/>
      <c r="M16" s="180"/>
      <c r="N16" s="179"/>
      <c r="O16" s="52">
        <f t="shared" si="2"/>
        <v>1200</v>
      </c>
      <c r="P16" s="67">
        <v>1200</v>
      </c>
      <c r="Q16" s="199"/>
      <c r="R16" s="54">
        <f t="shared" si="11"/>
        <v>0</v>
      </c>
      <c r="S16" s="55" t="str">
        <f t="shared" si="12"/>
        <v xml:space="preserve"> </v>
      </c>
      <c r="T16" s="162"/>
      <c r="U16" s="162"/>
    </row>
    <row r="17" spans="2:21" ht="37.5" customHeight="1" x14ac:dyDescent="0.25">
      <c r="B17" s="64">
        <v>11</v>
      </c>
      <c r="C17" s="88" t="s">
        <v>60</v>
      </c>
      <c r="D17" s="66">
        <v>1</v>
      </c>
      <c r="E17" s="147" t="s">
        <v>38</v>
      </c>
      <c r="F17" s="88" t="s">
        <v>52</v>
      </c>
      <c r="G17" s="189"/>
      <c r="H17" s="51" t="str">
        <f t="shared" si="0"/>
        <v>NE</v>
      </c>
      <c r="I17" s="158"/>
      <c r="J17" s="184"/>
      <c r="K17" s="182"/>
      <c r="L17" s="180"/>
      <c r="M17" s="180"/>
      <c r="N17" s="179"/>
      <c r="O17" s="52">
        <f t="shared" si="2"/>
        <v>1200</v>
      </c>
      <c r="P17" s="67">
        <v>1200</v>
      </c>
      <c r="Q17" s="199"/>
      <c r="R17" s="54">
        <f t="shared" si="11"/>
        <v>0</v>
      </c>
      <c r="S17" s="55" t="str">
        <f t="shared" si="12"/>
        <v xml:space="preserve"> </v>
      </c>
      <c r="T17" s="162"/>
      <c r="U17" s="162"/>
    </row>
    <row r="18" spans="2:21" ht="37.5" customHeight="1" x14ac:dyDescent="0.25">
      <c r="B18" s="64">
        <v>12</v>
      </c>
      <c r="C18" s="88" t="s">
        <v>61</v>
      </c>
      <c r="D18" s="66">
        <v>1</v>
      </c>
      <c r="E18" s="147" t="s">
        <v>38</v>
      </c>
      <c r="F18" s="88" t="s">
        <v>52</v>
      </c>
      <c r="G18" s="189"/>
      <c r="H18" s="51" t="str">
        <f t="shared" si="0"/>
        <v>NE</v>
      </c>
      <c r="I18" s="158"/>
      <c r="J18" s="184"/>
      <c r="K18" s="182"/>
      <c r="L18" s="180"/>
      <c r="M18" s="180"/>
      <c r="N18" s="179"/>
      <c r="O18" s="52">
        <f t="shared" si="2"/>
        <v>1200</v>
      </c>
      <c r="P18" s="67">
        <v>1200</v>
      </c>
      <c r="Q18" s="199"/>
      <c r="R18" s="54">
        <f t="shared" si="11"/>
        <v>0</v>
      </c>
      <c r="S18" s="55" t="str">
        <f t="shared" si="12"/>
        <v xml:space="preserve"> </v>
      </c>
      <c r="T18" s="162"/>
      <c r="U18" s="163"/>
    </row>
    <row r="19" spans="2:21" ht="37.5" customHeight="1" x14ac:dyDescent="0.25">
      <c r="B19" s="64">
        <v>13</v>
      </c>
      <c r="C19" s="88" t="s">
        <v>62</v>
      </c>
      <c r="D19" s="66">
        <v>1</v>
      </c>
      <c r="E19" s="147" t="s">
        <v>38</v>
      </c>
      <c r="F19" s="88" t="s">
        <v>71</v>
      </c>
      <c r="G19" s="189"/>
      <c r="H19" s="51" t="str">
        <f t="shared" si="0"/>
        <v>NE</v>
      </c>
      <c r="I19" s="158"/>
      <c r="J19" s="184"/>
      <c r="K19" s="182"/>
      <c r="L19" s="180"/>
      <c r="M19" s="180"/>
      <c r="N19" s="179"/>
      <c r="O19" s="52">
        <f t="shared" si="2"/>
        <v>800</v>
      </c>
      <c r="P19" s="67">
        <v>800</v>
      </c>
      <c r="Q19" s="199"/>
      <c r="R19" s="54">
        <f t="shared" si="11"/>
        <v>0</v>
      </c>
      <c r="S19" s="55" t="str">
        <f t="shared" si="12"/>
        <v xml:space="preserve"> </v>
      </c>
      <c r="T19" s="162"/>
      <c r="U19" s="164" t="s">
        <v>22</v>
      </c>
    </row>
    <row r="20" spans="2:21" ht="37.5" customHeight="1" x14ac:dyDescent="0.25">
      <c r="B20" s="64">
        <v>14</v>
      </c>
      <c r="C20" s="65" t="s">
        <v>39</v>
      </c>
      <c r="D20" s="66">
        <v>1</v>
      </c>
      <c r="E20" s="147" t="s">
        <v>38</v>
      </c>
      <c r="F20" s="88" t="s">
        <v>71</v>
      </c>
      <c r="G20" s="189"/>
      <c r="H20" s="51" t="str">
        <f t="shared" si="0"/>
        <v>NE</v>
      </c>
      <c r="I20" s="158"/>
      <c r="J20" s="184"/>
      <c r="K20" s="182"/>
      <c r="L20" s="180"/>
      <c r="M20" s="180"/>
      <c r="N20" s="179"/>
      <c r="O20" s="52">
        <f t="shared" si="2"/>
        <v>600</v>
      </c>
      <c r="P20" s="67">
        <v>600</v>
      </c>
      <c r="Q20" s="199"/>
      <c r="R20" s="54">
        <f t="shared" si="11"/>
        <v>0</v>
      </c>
      <c r="S20" s="55" t="str">
        <f t="shared" si="12"/>
        <v xml:space="preserve"> </v>
      </c>
      <c r="T20" s="162"/>
      <c r="U20" s="162"/>
    </row>
    <row r="21" spans="2:21" ht="37.5" customHeight="1" thickBot="1" x14ac:dyDescent="0.3">
      <c r="B21" s="64">
        <v>15</v>
      </c>
      <c r="C21" s="65" t="s">
        <v>40</v>
      </c>
      <c r="D21" s="66">
        <v>1</v>
      </c>
      <c r="E21" s="147" t="s">
        <v>38</v>
      </c>
      <c r="F21" s="88" t="s">
        <v>71</v>
      </c>
      <c r="G21" s="189"/>
      <c r="H21" s="68" t="str">
        <f t="shared" si="0"/>
        <v>NE</v>
      </c>
      <c r="I21" s="159"/>
      <c r="J21" s="185"/>
      <c r="K21" s="152"/>
      <c r="L21" s="181"/>
      <c r="M21" s="181"/>
      <c r="N21" s="154"/>
      <c r="O21" s="69">
        <f t="shared" si="2"/>
        <v>500</v>
      </c>
      <c r="P21" s="67">
        <v>500</v>
      </c>
      <c r="Q21" s="199"/>
      <c r="R21" s="70">
        <f t="shared" si="11"/>
        <v>0</v>
      </c>
      <c r="S21" s="71" t="str">
        <f t="shared" si="12"/>
        <v xml:space="preserve"> </v>
      </c>
      <c r="T21" s="156"/>
      <c r="U21" s="156"/>
    </row>
    <row r="22" spans="2:21" ht="122.25" customHeight="1" thickBot="1" x14ac:dyDescent="0.3">
      <c r="B22" s="75">
        <v>16</v>
      </c>
      <c r="C22" s="89" t="s">
        <v>67</v>
      </c>
      <c r="D22" s="76">
        <v>1</v>
      </c>
      <c r="E22" s="77" t="s">
        <v>38</v>
      </c>
      <c r="F22" s="89" t="s">
        <v>68</v>
      </c>
      <c r="G22" s="190"/>
      <c r="H22" s="78" t="str">
        <f t="shared" si="0"/>
        <v>NE</v>
      </c>
      <c r="I22" s="85" t="s">
        <v>51</v>
      </c>
      <c r="J22" s="79" t="s">
        <v>42</v>
      </c>
      <c r="K22" s="85" t="s">
        <v>43</v>
      </c>
      <c r="L22" s="85" t="s">
        <v>45</v>
      </c>
      <c r="M22" s="85" t="s">
        <v>46</v>
      </c>
      <c r="N22" s="80">
        <v>14</v>
      </c>
      <c r="O22" s="81">
        <f t="shared" si="2"/>
        <v>1500</v>
      </c>
      <c r="P22" s="82">
        <v>1500</v>
      </c>
      <c r="Q22" s="200"/>
      <c r="R22" s="83">
        <f t="shared" si="9"/>
        <v>0</v>
      </c>
      <c r="S22" s="84" t="str">
        <f t="shared" si="10"/>
        <v xml:space="preserve"> </v>
      </c>
      <c r="T22" s="77"/>
      <c r="U22" s="77" t="s">
        <v>10</v>
      </c>
    </row>
    <row r="23" spans="2:21" ht="31.5" customHeight="1" x14ac:dyDescent="0.25">
      <c r="B23" s="106">
        <v>17</v>
      </c>
      <c r="C23" s="107" t="s">
        <v>69</v>
      </c>
      <c r="D23" s="108">
        <v>4</v>
      </c>
      <c r="E23" s="146" t="s">
        <v>38</v>
      </c>
      <c r="F23" s="107" t="s">
        <v>70</v>
      </c>
      <c r="G23" s="191"/>
      <c r="H23" s="109" t="str">
        <f t="shared" si="0"/>
        <v>NE</v>
      </c>
      <c r="I23" s="160" t="s">
        <v>51</v>
      </c>
      <c r="J23" s="160" t="s">
        <v>41</v>
      </c>
      <c r="K23" s="151"/>
      <c r="L23" s="160" t="s">
        <v>48</v>
      </c>
      <c r="M23" s="160" t="s">
        <v>49</v>
      </c>
      <c r="N23" s="153">
        <v>21</v>
      </c>
      <c r="O23" s="110">
        <f t="shared" si="2"/>
        <v>6600</v>
      </c>
      <c r="P23" s="111">
        <v>1650</v>
      </c>
      <c r="Q23" s="201"/>
      <c r="R23" s="112">
        <f t="shared" si="9"/>
        <v>0</v>
      </c>
      <c r="S23" s="113" t="str">
        <f t="shared" si="10"/>
        <v xml:space="preserve"> </v>
      </c>
      <c r="T23" s="155"/>
      <c r="U23" s="155" t="s">
        <v>10</v>
      </c>
    </row>
    <row r="24" spans="2:21" ht="31.5" customHeight="1" x14ac:dyDescent="0.25">
      <c r="B24" s="64">
        <v>18</v>
      </c>
      <c r="C24" s="88" t="s">
        <v>72</v>
      </c>
      <c r="D24" s="66">
        <v>2</v>
      </c>
      <c r="E24" s="147" t="s">
        <v>38</v>
      </c>
      <c r="F24" s="88" t="s">
        <v>73</v>
      </c>
      <c r="G24" s="189"/>
      <c r="H24" s="51" t="str">
        <f t="shared" si="0"/>
        <v>ANO</v>
      </c>
      <c r="I24" s="158"/>
      <c r="J24" s="158"/>
      <c r="K24" s="182"/>
      <c r="L24" s="182"/>
      <c r="M24" s="182"/>
      <c r="N24" s="179"/>
      <c r="O24" s="52">
        <f t="shared" si="2"/>
        <v>6600</v>
      </c>
      <c r="P24" s="67">
        <v>3300</v>
      </c>
      <c r="Q24" s="199"/>
      <c r="R24" s="54">
        <f t="shared" si="9"/>
        <v>0</v>
      </c>
      <c r="S24" s="55" t="str">
        <f t="shared" si="10"/>
        <v xml:space="preserve"> </v>
      </c>
      <c r="T24" s="162"/>
      <c r="U24" s="162"/>
    </row>
    <row r="25" spans="2:21" ht="31.5" customHeight="1" x14ac:dyDescent="0.25">
      <c r="B25" s="64">
        <v>19</v>
      </c>
      <c r="C25" s="88" t="s">
        <v>74</v>
      </c>
      <c r="D25" s="66">
        <v>2</v>
      </c>
      <c r="E25" s="147" t="s">
        <v>38</v>
      </c>
      <c r="F25" s="88" t="s">
        <v>73</v>
      </c>
      <c r="G25" s="189"/>
      <c r="H25" s="51" t="str">
        <f t="shared" si="0"/>
        <v>ANO</v>
      </c>
      <c r="I25" s="158"/>
      <c r="J25" s="158"/>
      <c r="K25" s="182"/>
      <c r="L25" s="182"/>
      <c r="M25" s="182"/>
      <c r="N25" s="179"/>
      <c r="O25" s="52">
        <f t="shared" si="2"/>
        <v>6600</v>
      </c>
      <c r="P25" s="67">
        <v>3300</v>
      </c>
      <c r="Q25" s="199"/>
      <c r="R25" s="54">
        <f t="shared" si="9"/>
        <v>0</v>
      </c>
      <c r="S25" s="55" t="str">
        <f t="shared" si="10"/>
        <v xml:space="preserve"> </v>
      </c>
      <c r="T25" s="162"/>
      <c r="U25" s="162"/>
    </row>
    <row r="26" spans="2:21" ht="31.5" customHeight="1" thickBot="1" x14ac:dyDescent="0.3">
      <c r="B26" s="114">
        <v>20</v>
      </c>
      <c r="C26" s="115" t="s">
        <v>75</v>
      </c>
      <c r="D26" s="116">
        <v>2</v>
      </c>
      <c r="E26" s="117" t="s">
        <v>38</v>
      </c>
      <c r="F26" s="115" t="s">
        <v>73</v>
      </c>
      <c r="G26" s="192"/>
      <c r="H26" s="118" t="str">
        <f t="shared" si="0"/>
        <v>ANO</v>
      </c>
      <c r="I26" s="159"/>
      <c r="J26" s="159"/>
      <c r="K26" s="152"/>
      <c r="L26" s="152"/>
      <c r="M26" s="152"/>
      <c r="N26" s="154"/>
      <c r="O26" s="119">
        <f t="shared" si="2"/>
        <v>6600</v>
      </c>
      <c r="P26" s="120">
        <v>3300</v>
      </c>
      <c r="Q26" s="202"/>
      <c r="R26" s="121">
        <f t="shared" si="7"/>
        <v>0</v>
      </c>
      <c r="S26" s="122" t="str">
        <f t="shared" si="8"/>
        <v xml:space="preserve"> </v>
      </c>
      <c r="T26" s="156"/>
      <c r="U26" s="156"/>
    </row>
    <row r="27" spans="2:21" ht="73.5" customHeight="1" thickBot="1" x14ac:dyDescent="0.3">
      <c r="B27" s="72">
        <v>21</v>
      </c>
      <c r="C27" s="90" t="s">
        <v>78</v>
      </c>
      <c r="D27" s="73">
        <v>1</v>
      </c>
      <c r="E27" s="144" t="s">
        <v>38</v>
      </c>
      <c r="F27" s="128" t="s">
        <v>87</v>
      </c>
      <c r="G27" s="193"/>
      <c r="H27" s="102" t="str">
        <f t="shared" si="0"/>
        <v>ANO</v>
      </c>
      <c r="I27" s="123" t="s">
        <v>51</v>
      </c>
      <c r="J27" s="123" t="s">
        <v>41</v>
      </c>
      <c r="K27" s="143"/>
      <c r="L27" s="123" t="s">
        <v>81</v>
      </c>
      <c r="M27" s="123" t="s">
        <v>82</v>
      </c>
      <c r="N27" s="142">
        <v>21</v>
      </c>
      <c r="O27" s="103">
        <f t="shared" si="2"/>
        <v>6000</v>
      </c>
      <c r="P27" s="74">
        <v>6000</v>
      </c>
      <c r="Q27" s="203"/>
      <c r="R27" s="104">
        <f t="shared" ref="R27:R31" si="13">D27*Q27</f>
        <v>0</v>
      </c>
      <c r="S27" s="105" t="str">
        <f t="shared" ref="S27:S31" si="14">IF(ISNUMBER(Q27), IF(Q27&gt;P27,"NEVYHOVUJE","VYHOVUJE")," ")</f>
        <v xml:space="preserve"> </v>
      </c>
      <c r="T27" s="146"/>
      <c r="U27" s="144" t="s">
        <v>10</v>
      </c>
    </row>
    <row r="28" spans="2:21" ht="46.5" customHeight="1" x14ac:dyDescent="0.25">
      <c r="B28" s="130">
        <v>22</v>
      </c>
      <c r="C28" s="131" t="s">
        <v>79</v>
      </c>
      <c r="D28" s="132">
        <v>1</v>
      </c>
      <c r="E28" s="133" t="s">
        <v>38</v>
      </c>
      <c r="F28" s="137" t="s">
        <v>88</v>
      </c>
      <c r="G28" s="194"/>
      <c r="H28" s="109" t="s">
        <v>41</v>
      </c>
      <c r="I28" s="149" t="s">
        <v>51</v>
      </c>
      <c r="J28" s="149" t="s">
        <v>41</v>
      </c>
      <c r="K28" s="151"/>
      <c r="L28" s="149" t="s">
        <v>83</v>
      </c>
      <c r="M28" s="149" t="s">
        <v>84</v>
      </c>
      <c r="N28" s="153">
        <v>21</v>
      </c>
      <c r="O28" s="124">
        <f t="shared" si="2"/>
        <v>3500</v>
      </c>
      <c r="P28" s="136">
        <v>3500</v>
      </c>
      <c r="Q28" s="204"/>
      <c r="R28" s="112">
        <f t="shared" si="13"/>
        <v>0</v>
      </c>
      <c r="S28" s="113" t="str">
        <f t="shared" si="14"/>
        <v xml:space="preserve"> </v>
      </c>
      <c r="T28" s="146"/>
      <c r="U28" s="155" t="s">
        <v>16</v>
      </c>
    </row>
    <row r="29" spans="2:21" ht="49.5" customHeight="1" thickBot="1" x14ac:dyDescent="0.3">
      <c r="B29" s="125">
        <v>23</v>
      </c>
      <c r="C29" s="138" t="s">
        <v>80</v>
      </c>
      <c r="D29" s="126">
        <v>1</v>
      </c>
      <c r="E29" s="145" t="s">
        <v>38</v>
      </c>
      <c r="F29" s="138" t="s">
        <v>89</v>
      </c>
      <c r="G29" s="195"/>
      <c r="H29" s="129" t="s">
        <v>41</v>
      </c>
      <c r="I29" s="150"/>
      <c r="J29" s="150"/>
      <c r="K29" s="152"/>
      <c r="L29" s="152"/>
      <c r="M29" s="152"/>
      <c r="N29" s="154"/>
      <c r="O29" s="119">
        <f t="shared" si="2"/>
        <v>2000</v>
      </c>
      <c r="P29" s="127">
        <v>2000</v>
      </c>
      <c r="Q29" s="205"/>
      <c r="R29" s="134">
        <f t="shared" si="13"/>
        <v>0</v>
      </c>
      <c r="S29" s="135" t="str">
        <f t="shared" si="14"/>
        <v xml:space="preserve"> </v>
      </c>
      <c r="T29" s="145"/>
      <c r="U29" s="156"/>
    </row>
    <row r="30" spans="2:21" ht="31.5" customHeight="1" x14ac:dyDescent="0.25">
      <c r="B30" s="130">
        <v>24</v>
      </c>
      <c r="C30" s="137" t="s">
        <v>92</v>
      </c>
      <c r="D30" s="132">
        <v>1</v>
      </c>
      <c r="E30" s="133" t="s">
        <v>38</v>
      </c>
      <c r="F30" s="137" t="s">
        <v>90</v>
      </c>
      <c r="G30" s="194"/>
      <c r="H30" s="102" t="str">
        <f t="shared" si="0"/>
        <v>ANO</v>
      </c>
      <c r="I30" s="149" t="s">
        <v>51</v>
      </c>
      <c r="J30" s="149" t="s">
        <v>41</v>
      </c>
      <c r="K30" s="151"/>
      <c r="L30" s="149" t="s">
        <v>85</v>
      </c>
      <c r="M30" s="149" t="s">
        <v>86</v>
      </c>
      <c r="N30" s="153">
        <v>21</v>
      </c>
      <c r="O30" s="110">
        <f t="shared" si="2"/>
        <v>2900</v>
      </c>
      <c r="P30" s="136">
        <v>2900</v>
      </c>
      <c r="Q30" s="204"/>
      <c r="R30" s="112">
        <f t="shared" si="13"/>
        <v>0</v>
      </c>
      <c r="S30" s="113" t="str">
        <f t="shared" si="14"/>
        <v xml:space="preserve"> </v>
      </c>
      <c r="T30" s="144"/>
      <c r="U30" s="155" t="s">
        <v>10</v>
      </c>
    </row>
    <row r="31" spans="2:21" ht="31.5" customHeight="1" thickBot="1" x14ac:dyDescent="0.3">
      <c r="B31" s="72">
        <v>25</v>
      </c>
      <c r="C31" s="128" t="s">
        <v>91</v>
      </c>
      <c r="D31" s="73">
        <v>1</v>
      </c>
      <c r="E31" s="144" t="s">
        <v>38</v>
      </c>
      <c r="F31" s="128" t="s">
        <v>93</v>
      </c>
      <c r="G31" s="193"/>
      <c r="H31" s="68" t="str">
        <f t="shared" si="0"/>
        <v>NE</v>
      </c>
      <c r="I31" s="150"/>
      <c r="J31" s="150"/>
      <c r="K31" s="152"/>
      <c r="L31" s="152"/>
      <c r="M31" s="152"/>
      <c r="N31" s="154"/>
      <c r="O31" s="103">
        <f t="shared" si="2"/>
        <v>750</v>
      </c>
      <c r="P31" s="74">
        <v>750</v>
      </c>
      <c r="Q31" s="203"/>
      <c r="R31" s="104">
        <f t="shared" si="13"/>
        <v>0</v>
      </c>
      <c r="S31" s="105" t="str">
        <f t="shared" si="14"/>
        <v xml:space="preserve"> </v>
      </c>
      <c r="T31" s="145"/>
      <c r="U31" s="156"/>
    </row>
    <row r="32" spans="2:21" ht="94.5" customHeight="1" thickBot="1" x14ac:dyDescent="0.3">
      <c r="B32" s="91">
        <v>26</v>
      </c>
      <c r="C32" s="139" t="s">
        <v>94</v>
      </c>
      <c r="D32" s="92">
        <v>2</v>
      </c>
      <c r="E32" s="93" t="s">
        <v>38</v>
      </c>
      <c r="F32" s="139" t="s">
        <v>95</v>
      </c>
      <c r="G32" s="196"/>
      <c r="H32" s="94" t="str">
        <f t="shared" si="0"/>
        <v>NE</v>
      </c>
      <c r="I32" s="101" t="s">
        <v>51</v>
      </c>
      <c r="J32" s="101" t="s">
        <v>41</v>
      </c>
      <c r="K32" s="95"/>
      <c r="L32" s="101" t="s">
        <v>76</v>
      </c>
      <c r="M32" s="101" t="s">
        <v>77</v>
      </c>
      <c r="N32" s="96">
        <v>14</v>
      </c>
      <c r="O32" s="97">
        <f t="shared" si="2"/>
        <v>600</v>
      </c>
      <c r="P32" s="98">
        <v>300</v>
      </c>
      <c r="Q32" s="206"/>
      <c r="R32" s="99">
        <f t="shared" ref="R32" si="15">D32*Q32</f>
        <v>0</v>
      </c>
      <c r="S32" s="100" t="str">
        <f t="shared" ref="S32" si="16">IF(ISNUMBER(Q32), IF(Q32&gt;P32,"NEVYHOVUJE","VYHOVUJE")," ")</f>
        <v xml:space="preserve"> </v>
      </c>
      <c r="T32" s="93"/>
      <c r="U32" s="93" t="s">
        <v>22</v>
      </c>
    </row>
    <row r="33" spans="2:21" ht="16.5" thickTop="1" thickBot="1" x14ac:dyDescent="0.3">
      <c r="C33"/>
      <c r="D33"/>
      <c r="E33"/>
      <c r="F33"/>
      <c r="G33"/>
      <c r="H33"/>
      <c r="I33"/>
      <c r="J33"/>
      <c r="N33"/>
      <c r="O33"/>
      <c r="R33" s="47"/>
    </row>
    <row r="34" spans="2:21" ht="60.75" customHeight="1" thickTop="1" thickBot="1" x14ac:dyDescent="0.3">
      <c r="B34" s="172" t="s">
        <v>25</v>
      </c>
      <c r="C34" s="173"/>
      <c r="D34" s="173"/>
      <c r="E34" s="173"/>
      <c r="F34" s="173"/>
      <c r="G34" s="173"/>
      <c r="H34" s="140"/>
      <c r="I34" s="25"/>
      <c r="J34" s="25"/>
      <c r="K34" s="25"/>
      <c r="L34" s="11"/>
      <c r="M34" s="11"/>
      <c r="N34" s="26"/>
      <c r="O34" s="26"/>
      <c r="P34" s="27" t="s">
        <v>12</v>
      </c>
      <c r="Q34" s="174" t="s">
        <v>13</v>
      </c>
      <c r="R34" s="175"/>
      <c r="S34" s="176"/>
      <c r="T34" s="20"/>
      <c r="U34" s="28"/>
    </row>
    <row r="35" spans="2:21" ht="33.75" customHeight="1" thickTop="1" thickBot="1" x14ac:dyDescent="0.3">
      <c r="B35" s="167" t="s">
        <v>26</v>
      </c>
      <c r="C35" s="168"/>
      <c r="D35" s="168"/>
      <c r="E35" s="168"/>
      <c r="F35" s="168"/>
      <c r="G35" s="168"/>
      <c r="H35" s="40"/>
      <c r="I35" s="29"/>
      <c r="L35" s="9"/>
      <c r="M35" s="9"/>
      <c r="N35" s="30"/>
      <c r="O35" s="30"/>
      <c r="P35" s="31">
        <f>SUM(O7:O32)</f>
        <v>72750</v>
      </c>
      <c r="Q35" s="169">
        <f>SUM(R7:R32)</f>
        <v>0</v>
      </c>
      <c r="R35" s="170"/>
      <c r="S35" s="171"/>
    </row>
    <row r="36" spans="2:21" ht="14.25" customHeight="1" thickTop="1" x14ac:dyDescent="0.25"/>
    <row r="37" spans="2:21" ht="14.25" customHeight="1" x14ac:dyDescent="0.25">
      <c r="B37" s="43"/>
    </row>
    <row r="38" spans="2:21" ht="14.25" customHeight="1" x14ac:dyDescent="0.25">
      <c r="B38" s="44"/>
      <c r="C38" s="43"/>
    </row>
    <row r="39" spans="2:21" ht="14.25" customHeight="1" x14ac:dyDescent="0.25"/>
    <row r="40" spans="2:21" ht="14.25" customHeight="1" x14ac:dyDescent="0.25"/>
    <row r="41" spans="2:21" ht="14.25" customHeight="1" x14ac:dyDescent="0.25"/>
    <row r="42" spans="2:21" ht="14.25" customHeight="1" x14ac:dyDescent="0.25"/>
    <row r="43" spans="2:21" ht="14.25" customHeight="1" x14ac:dyDescent="0.25"/>
    <row r="44" spans="2:21" ht="14.25" customHeight="1" x14ac:dyDescent="0.25"/>
    <row r="45" spans="2:21" ht="14.25" customHeight="1" x14ac:dyDescent="0.25"/>
    <row r="46" spans="2:21" ht="14.25" customHeight="1" x14ac:dyDescent="0.25"/>
    <row r="47" spans="2:21" ht="14.25" customHeight="1" x14ac:dyDescent="0.25"/>
    <row r="48" spans="2:21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</sheetData>
  <sheetProtection algorithmName="SHA-512" hashValue="ijPqnGcIAb/Dky/TCStHQEaE84axdO/3i1hrRWKCUPTNlH6rKnG69JLrkxTyQNyYqAmzGJ4fBUlw5AD3jb0tOw==" saltValue="6zZFPTT6ajIQv07c4TYTcw==" spinCount="100000" sheet="1" objects="1" scenarios="1"/>
  <mergeCells count="37">
    <mergeCell ref="B1:C1"/>
    <mergeCell ref="B35:G35"/>
    <mergeCell ref="Q35:S35"/>
    <mergeCell ref="B34:G34"/>
    <mergeCell ref="Q34:S34"/>
    <mergeCell ref="G3:N3"/>
    <mergeCell ref="N7:N21"/>
    <mergeCell ref="L7:L21"/>
    <mergeCell ref="M7:M21"/>
    <mergeCell ref="L23:L26"/>
    <mergeCell ref="N23:N26"/>
    <mergeCell ref="M23:M26"/>
    <mergeCell ref="K23:K26"/>
    <mergeCell ref="J23:J26"/>
    <mergeCell ref="J7:J21"/>
    <mergeCell ref="K7:K21"/>
    <mergeCell ref="I7:I21"/>
    <mergeCell ref="I23:I26"/>
    <mergeCell ref="T7:T21"/>
    <mergeCell ref="T23:T26"/>
    <mergeCell ref="U7:U18"/>
    <mergeCell ref="U23:U26"/>
    <mergeCell ref="U19:U21"/>
    <mergeCell ref="U28:U29"/>
    <mergeCell ref="U30:U31"/>
    <mergeCell ref="N28:N29"/>
    <mergeCell ref="N30:N31"/>
    <mergeCell ref="M30:M31"/>
    <mergeCell ref="L30:L31"/>
    <mergeCell ref="L28:L29"/>
    <mergeCell ref="M28:M29"/>
    <mergeCell ref="J28:J29"/>
    <mergeCell ref="J30:J31"/>
    <mergeCell ref="I28:I29"/>
    <mergeCell ref="I30:I31"/>
    <mergeCell ref="K28:K29"/>
    <mergeCell ref="K30:K31"/>
  </mergeCells>
  <conditionalFormatting sqref="B7:B32">
    <cfRule type="containsBlanks" dxfId="12" priority="61">
      <formula>LEN(TRIM(B7))=0</formula>
    </cfRule>
  </conditionalFormatting>
  <conditionalFormatting sqref="B7:B32">
    <cfRule type="cellIs" dxfId="11" priority="56" operator="greaterThanOrEqual">
      <formula>1</formula>
    </cfRule>
  </conditionalFormatting>
  <conditionalFormatting sqref="S7:S32">
    <cfRule type="cellIs" dxfId="10" priority="53" operator="equal">
      <formula>"VYHOVUJE"</formula>
    </cfRule>
  </conditionalFormatting>
  <conditionalFormatting sqref="S7:S32">
    <cfRule type="cellIs" dxfId="9" priority="52" operator="equal">
      <formula>"NEVYHOVUJE"</formula>
    </cfRule>
  </conditionalFormatting>
  <conditionalFormatting sqref="G7:G32 Q7:Q32">
    <cfRule type="containsBlanks" dxfId="8" priority="33">
      <formula>LEN(TRIM(G7))=0</formula>
    </cfRule>
  </conditionalFormatting>
  <conditionalFormatting sqref="G7:G32 Q7:Q32">
    <cfRule type="notContainsBlanks" dxfId="7" priority="31">
      <formula>LEN(TRIM(G7))&gt;0</formula>
    </cfRule>
  </conditionalFormatting>
  <conditionalFormatting sqref="G7:G32 Q7:Q32">
    <cfRule type="notContainsBlanks" dxfId="6" priority="30">
      <formula>LEN(TRIM(G7))&gt;0</formula>
    </cfRule>
  </conditionalFormatting>
  <conditionalFormatting sqref="G7:G32">
    <cfRule type="notContainsBlanks" dxfId="5" priority="29">
      <formula>LEN(TRIM(G7))&gt;0</formula>
    </cfRule>
  </conditionalFormatting>
  <conditionalFormatting sqref="H7:H32">
    <cfRule type="containsBlanks" dxfId="4" priority="7">
      <formula>LEN(TRIM(H7))=0</formula>
    </cfRule>
  </conditionalFormatting>
  <conditionalFormatting sqref="H7:H32">
    <cfRule type="notContainsBlanks" dxfId="3" priority="8">
      <formula>LEN(TRIM(H7))&gt;0</formula>
    </cfRule>
  </conditionalFormatting>
  <conditionalFormatting sqref="H7:H32">
    <cfRule type="containsText" dxfId="2" priority="6" operator="containsText" text="ANO">
      <formula>NOT(ISERROR(SEARCH("ANO",H7)))</formula>
    </cfRule>
  </conditionalFormatting>
  <conditionalFormatting sqref="D7">
    <cfRule type="containsBlanks" dxfId="1" priority="3">
      <formula>LEN(TRIM(D7))=0</formula>
    </cfRule>
  </conditionalFormatting>
  <conditionalFormatting sqref="D8:D32">
    <cfRule type="containsBlanks" dxfId="0" priority="2">
      <formula>LEN(TRIM(D8))=0</formula>
    </cfRule>
  </conditionalFormatting>
  <dataValidations count="2">
    <dataValidation type="list" showInputMessage="1" showErrorMessage="1" sqref="J7 H7:H32" xr:uid="{00000000-0002-0000-0000-000001000000}">
      <formula1>"ANO,NE"</formula1>
    </dataValidation>
    <dataValidation type="list" showInputMessage="1" showErrorMessage="1" sqref="E7:E32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CPV!$B$3:$B$11</xm:f>
          </x14:formula1>
          <xm:sqref>U7 U32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/>
  </sheetViews>
  <sheetFormatPr defaultRowHeight="15" x14ac:dyDescent="0.25"/>
  <cols>
    <col min="1" max="1" width="118.7109375" bestFit="1" customWidth="1"/>
  </cols>
  <sheetData>
    <row r="1" spans="1:2" ht="378.75" x14ac:dyDescent="0.25">
      <c r="A1" s="38" t="s">
        <v>23</v>
      </c>
      <c r="B1" s="32"/>
    </row>
    <row r="2" spans="1:2" ht="63" x14ac:dyDescent="0.25">
      <c r="A2" s="33" t="s">
        <v>14</v>
      </c>
      <c r="B2" s="34"/>
    </row>
  </sheetData>
  <pageMargins left="0.7" right="0.7" top="0.78740157500000008" bottom="0.78740157500000008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D05A9-80D3-43D9-9DC9-FDE0E413C3C8}">
  <dimension ref="B2:B11"/>
  <sheetViews>
    <sheetView workbookViewId="0">
      <selection activeCell="B22" sqref="B22"/>
    </sheetView>
  </sheetViews>
  <sheetFormatPr defaultRowHeight="15" x14ac:dyDescent="0.25"/>
  <cols>
    <col min="2" max="2" width="73.7109375" bestFit="1" customWidth="1"/>
  </cols>
  <sheetData>
    <row r="2" spans="2:2" x14ac:dyDescent="0.25">
      <c r="B2" s="35" t="s">
        <v>15</v>
      </c>
    </row>
    <row r="3" spans="2:2" x14ac:dyDescent="0.25">
      <c r="B3" t="s">
        <v>16</v>
      </c>
    </row>
    <row r="4" spans="2:2" x14ac:dyDescent="0.25">
      <c r="B4" t="s">
        <v>17</v>
      </c>
    </row>
    <row r="5" spans="2:2" x14ac:dyDescent="0.25">
      <c r="B5" t="s">
        <v>10</v>
      </c>
    </row>
    <row r="6" spans="2:2" x14ac:dyDescent="0.25">
      <c r="B6" t="s">
        <v>18</v>
      </c>
    </row>
    <row r="7" spans="2:2" x14ac:dyDescent="0.25">
      <c r="B7" t="s">
        <v>19</v>
      </c>
    </row>
    <row r="8" spans="2:2" x14ac:dyDescent="0.25">
      <c r="B8" s="36" t="s">
        <v>11</v>
      </c>
    </row>
    <row r="9" spans="2:2" x14ac:dyDescent="0.25">
      <c r="B9" s="36" t="s">
        <v>20</v>
      </c>
    </row>
    <row r="10" spans="2:2" x14ac:dyDescent="0.25">
      <c r="B10" s="36" t="s">
        <v>21</v>
      </c>
    </row>
    <row r="11" spans="2:2" x14ac:dyDescent="0.25">
      <c r="B11" s="36" t="s">
        <v>22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Tonery</vt:lpstr>
      <vt:lpstr>SOP_T</vt:lpstr>
      <vt:lpstr>CPV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2023-01-18T08:30:34Z</cp:lastPrinted>
  <dcterms:created xsi:type="dcterms:W3CDTF">2014-03-05T12:43:32Z</dcterms:created>
  <dcterms:modified xsi:type="dcterms:W3CDTF">2023-01-19T13:07:08Z</dcterms:modified>
</cp:coreProperties>
</file>