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technika'!$B$1:$V$18</definedName>
  </definedNames>
  <calcPr calcId="191029"/>
  <extLst/>
</workbook>
</file>

<file path=xl/sharedStrings.xml><?xml version="1.0" encoding="utf-8"?>
<sst xmlns="http://schemas.openxmlformats.org/spreadsheetml/2006/main" count="82" uniqueCount="63">
  <si>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</si>
  <si>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</si>
  <si>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</si>
  <si>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</si>
  <si>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</si>
  <si>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</si>
  <si>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</si>
  <si>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</si>
  <si>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</si>
  <si>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</si>
  <si>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</si>
  <si>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30233132-5 - Diskové jednotky </t>
  </si>
  <si>
    <t xml:space="preserve">30237000-9 - Součásti, příslušenství a doplňky pro počítače </t>
  </si>
  <si>
    <t xml:space="preserve">30237410-6 - Počítačová myš </t>
  </si>
  <si>
    <t>32427000-2 - Síťové systémy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</si>
  <si>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</si>
  <si>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</si>
  <si>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</si>
  <si>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</si>
  <si>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</si>
  <si>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</si>
  <si>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</si>
  <si>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</si>
  <si>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</si>
  <si>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</si>
  <si>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</si>
  <si>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</si>
  <si>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t>ks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</si>
  <si>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</si>
  <si>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</si>
  <si>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</si>
  <si>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Samostatná faktura</t>
  </si>
  <si>
    <t>NE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</si>
  <si>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</si>
  <si>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Příloha č. 2 Kupní smlouvy - technická specifikace
Výpočetní technika (III.) 161 - 2022 </t>
  </si>
  <si>
    <t>Powerbanka s bezdrátovým nabíjením a USB-C</t>
  </si>
  <si>
    <t>Ing. Kamil Eckhardt, 
Tel.: 37763 3006</t>
  </si>
  <si>
    <t>Univerzitní 22, 
301 00 Plzeň,
Fakulta ekonomická - Děkanát,
místnost UL 401b</t>
  </si>
  <si>
    <t>Kapacita: min. 10000 mAh.
Výstupy: min. 2 drátové a 1 bezdrátový, min. 1 výstup USB-C.
Max. výkon drátového nabíjení: min. 18W.
Max. výkon bezdrátového nabíjení: min. 10W.
Maximální trvalý výstupní proud: 3A.
Podpora rychlého nabíjení Power Delivery i QuickCharge.
Hmotnost: max. 250 g.</t>
  </si>
  <si>
    <t>Pevný disk M.2 2TB, NVMe</t>
  </si>
  <si>
    <t>Pevný disk M.2 1TB, NVMe</t>
  </si>
  <si>
    <t>Pevný disk Sata 2,5", 1TB, SSD</t>
  </si>
  <si>
    <t>Pevný disk Sata 2,5", 2TB, SSD</t>
  </si>
  <si>
    <t>Ing. Ladislav Zuzjak, Ph.D.,
Tel.: 603 453 788,
37763 4598</t>
  </si>
  <si>
    <t>Univerzitní 26, 
301 00 Plzeň,
Fakulta elektrotechnická - Katedra materiálů a technologií,
místnost EL 305</t>
  </si>
  <si>
    <t>Ilona Mikulášková, 
Tel.: 37763 1501,
602 470 180</t>
  </si>
  <si>
    <t>Kollárova 19,
301 00 Plzeň,
Provoz a služby - Správa,
místnost KO 325</t>
  </si>
  <si>
    <t>Pokud financováno z projektových prostředků, pak ŘEŠITEL uvede: NÁZEV A ČÍSLO DOTAČNÍHO PROJEKTU</t>
  </si>
  <si>
    <t xml:space="preserve">Vertikální ergonomická bezdrátová  myš  - pravoruká </t>
  </si>
  <si>
    <t>Vertikální ergonomická bezdrátová myš  pro leváky</t>
  </si>
  <si>
    <t>Switch - 5 portů</t>
  </si>
  <si>
    <t>Ing. Barbora Katolická, 
Tel.: 37763 7727</t>
  </si>
  <si>
    <t>Univerzítní 18,
301 00 Plzeň, 
Univerzitní knihovna,
místnost UB 206</t>
  </si>
  <si>
    <r>
      <t xml:space="preserve">Viz
</t>
    </r>
    <r>
      <rPr>
        <sz val="11"/>
        <color rgb="FFFF0000"/>
        <rFont val="Calibri"/>
        <family val="2"/>
        <scheme val="minor"/>
      </rPr>
      <t>Příloha č. 3 Kupní smlouvy - technická specifikace_Switch_VT (III.)-161-2022.pdf</t>
    </r>
  </si>
  <si>
    <t>Min. 5 let záruka podmíněna 1200 TBW.</t>
  </si>
  <si>
    <t>Min. 5 let záruka podmíněna 360 TBW.</t>
  </si>
  <si>
    <t>Min. 5 let záruka podmíněna 700 TBW.</t>
  </si>
  <si>
    <t>SSD M.2 (2280) 2TB disk, PCIe 4.0 4x NVMe.
Záruka 5 let/1200 TBW nebo víc.
Rychlost náhodného čtení (4KB, QD1) alespoň 20 000 IOPS,  
náhodný zápis (4KB, QD1): alespoň 55 000 IOPS.</t>
  </si>
  <si>
    <t>SSD M.2 (2280) 1TB disk, PCIe 4.0 4x NVMe.
Záruka 5 let/1200 TBW nebo víc. 
Rychlost náhodného čtení (4KB, QD1) alespoň 20 000 IOPS,  
náhodný zápis (4KB, QD1): alespoň 55 000 IOPS.</t>
  </si>
  <si>
    <t>SSD 2,5", 1TB disk, SATA 6Gb/s.
Záruka 5 let/360TBW a víc.
Rychlost náhodného čtení a zápisu alespoň 90 000IOPS.</t>
  </si>
  <si>
    <t>SSD 2,5", 2TB disk, SATA 6Gb/s.
Záruka 5 let/700TBW a víc.
Rychlost náhodného čtení a zápisu alespoň 90 000IOPS.</t>
  </si>
  <si>
    <r>
      <t>S bezdrátovým USB Nano přijímačem a dosahem</t>
    </r>
    <r>
      <rPr>
        <sz val="11"/>
        <color rgb="FFFF0000"/>
        <rFont val="Calibri"/>
        <family val="2"/>
        <scheme val="minor"/>
      </rPr>
      <t xml:space="preserve"> až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 xml:space="preserve">8 </t>
    </r>
    <r>
      <rPr>
        <sz val="11"/>
        <color theme="1"/>
        <rFont val="Calibri"/>
        <family val="2"/>
        <scheme val="minor"/>
      </rPr>
      <t>m.
Technologie, která spoří energii.
Optický senzor s vysokou přesností. 
Min. 6 individuálně nastavitelných tlačítek a posuvné kolečko. 
Protiskluzové provedení.
Citlivost min. 800/1200/1600 DPI.</t>
    </r>
  </si>
  <si>
    <r>
      <t xml:space="preserve">S bezdrátovým USB Nano přijímačem a dosahem </t>
    </r>
    <r>
      <rPr>
        <sz val="11"/>
        <color rgb="FFFF0000"/>
        <rFont val="Calibri"/>
        <family val="2"/>
        <scheme val="minor"/>
      </rPr>
      <t>až</t>
    </r>
    <r>
      <rPr>
        <sz val="11"/>
        <color theme="1"/>
        <rFont val="Calibri"/>
        <family val="2"/>
        <scheme val="minor"/>
      </rPr>
      <t xml:space="preserve"> 10 m.
Technologie, která spoří energii.
Optický senzor s vysokou přesností. 
Min. 6 individuálně nastavitelných tlačítek a posuvné kolečko. 
Protiskluzové provedení.
Citlivost min. 800/1200/1600 DPI.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</si>
</sst>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70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7" fillId="2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right" vertical="center" indent="1"/>
    </xf>
    <xf numFmtId="0" fontId="0" fillId="0" borderId="13" xfId="0" applyBorder="1" applyAlignment="1">
      <alignment horizontal="center" vertical="center"/>
    </xf>
    <xf numFmtId="3" fontId="0" fillId="4" borderId="14" xfId="0" applyNumberForma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right" vertical="center" indent="1"/>
    </xf>
    <xf numFmtId="164" fontId="0" fillId="5" borderId="15" xfId="0" applyNumberFormat="1" applyFill="1" applyBorder="1" applyAlignment="1">
      <alignment horizontal="right" vertical="center" indent="1"/>
    </xf>
    <xf numFmtId="165" fontId="0" fillId="0" borderId="15" xfId="0" applyNumberForma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3" fontId="0" fillId="4" borderId="16" xfId="0" applyNumberForma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3" fontId="0" fillId="5" borderId="17" xfId="0" applyNumberForma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164" fontId="0" fillId="0" borderId="17" xfId="0" applyNumberFormat="1" applyBorder="1" applyAlignment="1">
      <alignment horizontal="right" vertical="center" indent="1"/>
    </xf>
    <xf numFmtId="164" fontId="0" fillId="5" borderId="17" xfId="0" applyNumberFormat="1" applyFill="1" applyBorder="1" applyAlignment="1">
      <alignment horizontal="right" vertical="center" indent="1"/>
    </xf>
    <xf numFmtId="165" fontId="0" fillId="0" borderId="17" xfId="0" applyNumberFormat="1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2" fillId="5" borderId="9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13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0" fontId="7" fillId="2" borderId="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7" xfId="0" applyFont="1" applyFill="1" applyBorder="1" applyAlignment="1" applyProtection="1">
      <alignment horizontal="left" vertical="center" wrapText="1" indent="1"/>
      <protection locked="0"/>
    </xf>
    <xf numFmtId="0" fontId="7" fillId="2" borderId="13" xfId="0" applyFont="1" applyFill="1" applyBorder="1" applyAlignment="1" applyProtection="1">
      <alignment horizontal="left" vertical="center" wrapText="1" indent="1"/>
      <protection locked="0"/>
    </xf>
    <xf numFmtId="0" fontId="7" fillId="2" borderId="15" xfId="0" applyFont="1" applyFill="1" applyBorder="1" applyAlignment="1" applyProtection="1">
      <alignment horizontal="left" vertical="center" wrapText="1" indent="1"/>
      <protection locked="0"/>
    </xf>
    <xf numFmtId="0" fontId="7" fillId="2" borderId="17" xfId="0" applyFont="1" applyFill="1" applyBorder="1" applyAlignment="1" applyProtection="1">
      <alignment horizontal="lef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16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4"/>
  <sheetViews>
    <sheetView tabSelected="1" zoomScale="59" zoomScaleNormal="59" workbookViewId="0" topLeftCell="A1">
      <selection activeCell="R7" sqref="R7:R14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42.8515625" style="1" customWidth="1"/>
    <col min="4" max="4" width="12.28125" style="2" customWidth="1"/>
    <col min="5" max="5" width="10.57421875" style="3" customWidth="1"/>
    <col min="6" max="6" width="76.140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8.00390625" style="1" customWidth="1"/>
    <col min="11" max="11" width="41.28125" style="0" hidden="1" customWidth="1"/>
    <col min="12" max="12" width="38.140625" style="0" customWidth="1"/>
    <col min="13" max="13" width="26.00390625" style="0" customWidth="1"/>
    <col min="14" max="14" width="33.421875" style="4" customWidth="1"/>
    <col min="15" max="15" width="26.5742187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6.140625" style="0" customWidth="1"/>
    <col min="21" max="21" width="11.57421875" style="0" hidden="1" customWidth="1"/>
    <col min="22" max="22" width="30.140625" style="5" customWidth="1"/>
  </cols>
  <sheetData>
    <row r="1" spans="2:22" ht="40.9" customHeight="1">
      <c r="B1" s="118" t="s">
        <v>34</v>
      </c>
      <c r="C1" s="119"/>
      <c r="D1" s="119"/>
      <c r="E1"/>
      <c r="V1"/>
    </row>
    <row r="2" spans="3:22" ht="18.75" customHeight="1">
      <c r="C2"/>
      <c r="D2" s="9"/>
      <c r="E2" s="10"/>
      <c r="G2" s="1"/>
      <c r="H2" s="1"/>
      <c r="I2"/>
      <c r="J2" s="6"/>
      <c r="N2" s="1"/>
      <c r="O2" s="1"/>
      <c r="P2" s="1"/>
      <c r="R2" s="11"/>
      <c r="S2" s="11"/>
      <c r="U2" s="7"/>
      <c r="V2" s="8"/>
    </row>
    <row r="3" spans="2:19" ht="19.9" customHeight="1">
      <c r="B3" s="13"/>
      <c r="C3" s="12" t="s">
        <v>0</v>
      </c>
      <c r="D3" s="115"/>
      <c r="E3" s="115"/>
      <c r="F3" s="115"/>
      <c r="G3" s="30"/>
      <c r="H3" s="30"/>
      <c r="I3" s="30"/>
      <c r="J3" s="30"/>
      <c r="K3" s="30"/>
      <c r="L3" s="30"/>
      <c r="M3" s="11"/>
      <c r="N3" s="5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115"/>
      <c r="E4" s="115"/>
      <c r="F4" s="115"/>
      <c r="G4" s="115"/>
      <c r="H4" s="115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20" t="s">
        <v>2</v>
      </c>
      <c r="H5" s="121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2" t="s">
        <v>3</v>
      </c>
      <c r="C6" s="33" t="s">
        <v>15</v>
      </c>
      <c r="D6" s="33" t="s">
        <v>4</v>
      </c>
      <c r="E6" s="33" t="s">
        <v>16</v>
      </c>
      <c r="F6" s="33" t="s">
        <v>17</v>
      </c>
      <c r="G6" s="38" t="s">
        <v>26</v>
      </c>
      <c r="H6" s="39" t="s">
        <v>28</v>
      </c>
      <c r="I6" s="34" t="s">
        <v>18</v>
      </c>
      <c r="J6" s="33" t="s">
        <v>19</v>
      </c>
      <c r="K6" s="33" t="s">
        <v>47</v>
      </c>
      <c r="L6" s="35" t="s">
        <v>20</v>
      </c>
      <c r="M6" s="36" t="s">
        <v>21</v>
      </c>
      <c r="N6" s="35" t="s">
        <v>22</v>
      </c>
      <c r="O6" s="33" t="s">
        <v>33</v>
      </c>
      <c r="P6" s="35" t="s">
        <v>23</v>
      </c>
      <c r="Q6" s="33" t="s">
        <v>5</v>
      </c>
      <c r="R6" s="37" t="s">
        <v>6</v>
      </c>
      <c r="S6" s="114" t="s">
        <v>7</v>
      </c>
      <c r="T6" s="114" t="s">
        <v>8</v>
      </c>
      <c r="U6" s="35" t="s">
        <v>24</v>
      </c>
      <c r="V6" s="35" t="s">
        <v>25</v>
      </c>
    </row>
    <row r="7" spans="1:22" ht="138.75" customHeight="1" thickBot="1" thickTop="1">
      <c r="A7" s="20"/>
      <c r="B7" s="51">
        <v>1</v>
      </c>
      <c r="C7" s="52" t="s">
        <v>35</v>
      </c>
      <c r="D7" s="53">
        <v>2</v>
      </c>
      <c r="E7" s="54" t="s">
        <v>27</v>
      </c>
      <c r="F7" s="55" t="s">
        <v>38</v>
      </c>
      <c r="G7" s="158"/>
      <c r="H7" s="56" t="s">
        <v>32</v>
      </c>
      <c r="I7" s="57" t="s">
        <v>31</v>
      </c>
      <c r="J7" s="58" t="s">
        <v>32</v>
      </c>
      <c r="K7" s="59"/>
      <c r="L7" s="60"/>
      <c r="M7" s="61" t="s">
        <v>36</v>
      </c>
      <c r="N7" s="62" t="s">
        <v>37</v>
      </c>
      <c r="O7" s="111">
        <v>14</v>
      </c>
      <c r="P7" s="63">
        <f>D7*Q7</f>
        <v>2478</v>
      </c>
      <c r="Q7" s="64">
        <v>1239</v>
      </c>
      <c r="R7" s="164"/>
      <c r="S7" s="65">
        <f>D7*R7</f>
        <v>0</v>
      </c>
      <c r="T7" s="66" t="str">
        <f aca="true" t="shared" si="0" ref="T7">IF(ISNUMBER(R7),IF(R7&gt;Q7,"NEVYHOVUJE","VYHOVUJE")," ")</f>
        <v xml:space="preserve"> </v>
      </c>
      <c r="U7" s="67"/>
      <c r="V7" s="54" t="s">
        <v>12</v>
      </c>
    </row>
    <row r="8" spans="1:22" ht="90" customHeight="1">
      <c r="A8" s="20"/>
      <c r="B8" s="68">
        <v>2</v>
      </c>
      <c r="C8" s="69" t="s">
        <v>39</v>
      </c>
      <c r="D8" s="70">
        <v>2</v>
      </c>
      <c r="E8" s="71" t="s">
        <v>27</v>
      </c>
      <c r="F8" s="110" t="s">
        <v>57</v>
      </c>
      <c r="G8" s="159"/>
      <c r="H8" s="131" t="s">
        <v>32</v>
      </c>
      <c r="I8" s="134" t="s">
        <v>31</v>
      </c>
      <c r="J8" s="141" t="s">
        <v>32</v>
      </c>
      <c r="K8" s="136"/>
      <c r="L8" s="72" t="s">
        <v>54</v>
      </c>
      <c r="M8" s="152" t="s">
        <v>43</v>
      </c>
      <c r="N8" s="152" t="s">
        <v>44</v>
      </c>
      <c r="O8" s="138">
        <v>14</v>
      </c>
      <c r="P8" s="73">
        <f>D8*Q8</f>
        <v>10400</v>
      </c>
      <c r="Q8" s="74">
        <v>5200</v>
      </c>
      <c r="R8" s="165"/>
      <c r="S8" s="75">
        <f>D8*R8</f>
        <v>0</v>
      </c>
      <c r="T8" s="76" t="str">
        <f aca="true" t="shared" si="1" ref="T8:T11">IF(ISNUMBER(R8),IF(R8&gt;Q8,"NEVYHOVUJE","VYHOVUJE")," ")</f>
        <v xml:space="preserve"> </v>
      </c>
      <c r="U8" s="146"/>
      <c r="V8" s="149" t="s">
        <v>11</v>
      </c>
    </row>
    <row r="9" spans="1:22" ht="90" customHeight="1">
      <c r="A9" s="20"/>
      <c r="B9" s="42">
        <v>3</v>
      </c>
      <c r="C9" s="43" t="s">
        <v>40</v>
      </c>
      <c r="D9" s="44">
        <v>2</v>
      </c>
      <c r="E9" s="45" t="s">
        <v>27</v>
      </c>
      <c r="F9" s="112" t="s">
        <v>58</v>
      </c>
      <c r="G9" s="160"/>
      <c r="H9" s="132"/>
      <c r="I9" s="135"/>
      <c r="J9" s="142"/>
      <c r="K9" s="137"/>
      <c r="L9" s="46" t="s">
        <v>54</v>
      </c>
      <c r="M9" s="153"/>
      <c r="N9" s="153"/>
      <c r="O9" s="139"/>
      <c r="P9" s="47">
        <f>D9*Q9</f>
        <v>6000</v>
      </c>
      <c r="Q9" s="48">
        <v>3000</v>
      </c>
      <c r="R9" s="166"/>
      <c r="S9" s="49">
        <f>D9*R9</f>
        <v>0</v>
      </c>
      <c r="T9" s="50" t="str">
        <f t="shared" si="1"/>
        <v xml:space="preserve"> </v>
      </c>
      <c r="U9" s="147"/>
      <c r="V9" s="150"/>
    </row>
    <row r="10" spans="1:22" ht="90" customHeight="1">
      <c r="A10" s="20"/>
      <c r="B10" s="42">
        <v>4</v>
      </c>
      <c r="C10" s="43" t="s">
        <v>41</v>
      </c>
      <c r="D10" s="44">
        <v>4</v>
      </c>
      <c r="E10" s="45" t="s">
        <v>27</v>
      </c>
      <c r="F10" s="112" t="s">
        <v>59</v>
      </c>
      <c r="G10" s="160"/>
      <c r="H10" s="132"/>
      <c r="I10" s="135"/>
      <c r="J10" s="142"/>
      <c r="K10" s="137"/>
      <c r="L10" s="46" t="s">
        <v>55</v>
      </c>
      <c r="M10" s="153"/>
      <c r="N10" s="153"/>
      <c r="O10" s="139"/>
      <c r="P10" s="47">
        <f>D10*Q10</f>
        <v>8000</v>
      </c>
      <c r="Q10" s="48">
        <v>2000</v>
      </c>
      <c r="R10" s="166"/>
      <c r="S10" s="49">
        <f>D10*R10</f>
        <v>0</v>
      </c>
      <c r="T10" s="50" t="str">
        <f t="shared" si="1"/>
        <v xml:space="preserve"> </v>
      </c>
      <c r="U10" s="147"/>
      <c r="V10" s="150"/>
    </row>
    <row r="11" spans="1:22" ht="62.25" customHeight="1" thickBot="1">
      <c r="A11" s="20"/>
      <c r="B11" s="77">
        <v>5</v>
      </c>
      <c r="C11" s="78" t="s">
        <v>42</v>
      </c>
      <c r="D11" s="79">
        <v>2</v>
      </c>
      <c r="E11" s="80" t="s">
        <v>27</v>
      </c>
      <c r="F11" s="113" t="s">
        <v>60</v>
      </c>
      <c r="G11" s="161"/>
      <c r="H11" s="133"/>
      <c r="I11" s="140"/>
      <c r="J11" s="143"/>
      <c r="K11" s="144"/>
      <c r="L11" s="81" t="s">
        <v>56</v>
      </c>
      <c r="M11" s="154"/>
      <c r="N11" s="154"/>
      <c r="O11" s="145"/>
      <c r="P11" s="82">
        <f>D11*Q11</f>
        <v>7000</v>
      </c>
      <c r="Q11" s="83">
        <v>3500</v>
      </c>
      <c r="R11" s="167"/>
      <c r="S11" s="84">
        <f>D11*R11</f>
        <v>0</v>
      </c>
      <c r="T11" s="85" t="str">
        <f t="shared" si="1"/>
        <v xml:space="preserve"> </v>
      </c>
      <c r="U11" s="148"/>
      <c r="V11" s="151"/>
    </row>
    <row r="12" spans="1:22" ht="105.75" customHeight="1">
      <c r="A12" s="20"/>
      <c r="B12" s="68">
        <v>6</v>
      </c>
      <c r="C12" s="69" t="s">
        <v>48</v>
      </c>
      <c r="D12" s="70">
        <v>2</v>
      </c>
      <c r="E12" s="71" t="s">
        <v>27</v>
      </c>
      <c r="F12" s="117" t="s">
        <v>62</v>
      </c>
      <c r="G12" s="159"/>
      <c r="H12" s="132" t="s">
        <v>32</v>
      </c>
      <c r="I12" s="134" t="s">
        <v>31</v>
      </c>
      <c r="J12" s="134" t="s">
        <v>32</v>
      </c>
      <c r="K12" s="136"/>
      <c r="L12" s="155"/>
      <c r="M12" s="152" t="s">
        <v>45</v>
      </c>
      <c r="N12" s="152" t="s">
        <v>46</v>
      </c>
      <c r="O12" s="138">
        <v>14</v>
      </c>
      <c r="P12" s="73">
        <f>D12*Q12</f>
        <v>1300</v>
      </c>
      <c r="Q12" s="74">
        <v>650</v>
      </c>
      <c r="R12" s="165"/>
      <c r="S12" s="75">
        <f>D12*R12</f>
        <v>0</v>
      </c>
      <c r="T12" s="76" t="str">
        <f aca="true" t="shared" si="2" ref="T12">IF(ISNUMBER(R12),IF(R12&gt;Q12,"NEVYHOVUJE","VYHOVUJE")," ")</f>
        <v xml:space="preserve"> </v>
      </c>
      <c r="U12" s="146"/>
      <c r="V12" s="149" t="s">
        <v>13</v>
      </c>
    </row>
    <row r="13" spans="1:22" ht="108.75" customHeight="1" thickBot="1">
      <c r="A13" s="20"/>
      <c r="B13" s="86">
        <v>7</v>
      </c>
      <c r="C13" s="87" t="s">
        <v>49</v>
      </c>
      <c r="D13" s="88">
        <v>1</v>
      </c>
      <c r="E13" s="89" t="s">
        <v>27</v>
      </c>
      <c r="F13" s="116" t="s">
        <v>61</v>
      </c>
      <c r="G13" s="162"/>
      <c r="H13" s="132"/>
      <c r="I13" s="135"/>
      <c r="J13" s="135"/>
      <c r="K13" s="137"/>
      <c r="L13" s="156"/>
      <c r="M13" s="153"/>
      <c r="N13" s="157"/>
      <c r="O13" s="139"/>
      <c r="P13" s="90">
        <f>D13*Q13</f>
        <v>650</v>
      </c>
      <c r="Q13" s="91">
        <v>650</v>
      </c>
      <c r="R13" s="168"/>
      <c r="S13" s="92">
        <f>D13*R13</f>
        <v>0</v>
      </c>
      <c r="T13" s="93" t="str">
        <f aca="true" t="shared" si="3" ref="T13">IF(ISNUMBER(R13),IF(R13&gt;Q13,"NEVYHOVUJE","VYHOVUJE")," ")</f>
        <v xml:space="preserve"> </v>
      </c>
      <c r="U13" s="147"/>
      <c r="V13" s="150"/>
    </row>
    <row r="14" spans="1:22" ht="159.75" customHeight="1" thickBot="1">
      <c r="A14" s="20"/>
      <c r="B14" s="94">
        <v>8</v>
      </c>
      <c r="C14" s="95" t="s">
        <v>50</v>
      </c>
      <c r="D14" s="96">
        <v>2</v>
      </c>
      <c r="E14" s="97" t="s">
        <v>27</v>
      </c>
      <c r="F14" s="109" t="s">
        <v>53</v>
      </c>
      <c r="G14" s="163"/>
      <c r="H14" s="98" t="s">
        <v>32</v>
      </c>
      <c r="I14" s="107" t="s">
        <v>31</v>
      </c>
      <c r="J14" s="107" t="s">
        <v>32</v>
      </c>
      <c r="K14" s="99"/>
      <c r="L14" s="100"/>
      <c r="M14" s="108" t="s">
        <v>51</v>
      </c>
      <c r="N14" s="108" t="s">
        <v>52</v>
      </c>
      <c r="O14" s="101">
        <v>14</v>
      </c>
      <c r="P14" s="102">
        <f>D14*Q14</f>
        <v>1240</v>
      </c>
      <c r="Q14" s="103">
        <v>620</v>
      </c>
      <c r="R14" s="169"/>
      <c r="S14" s="104">
        <f>D14*R14</f>
        <v>0</v>
      </c>
      <c r="T14" s="105" t="str">
        <f aca="true" t="shared" si="4" ref="T14">IF(ISNUMBER(R14),IF(R14&gt;Q14,"NEVYHOVUJE","VYHOVUJE")," ")</f>
        <v xml:space="preserve"> </v>
      </c>
      <c r="U14" s="106"/>
      <c r="V14" s="97" t="s">
        <v>14</v>
      </c>
    </row>
    <row r="15" spans="3:16" ht="17.45" customHeight="1" thickBot="1" thickTop="1">
      <c r="C15"/>
      <c r="D15"/>
      <c r="E15"/>
      <c r="F15"/>
      <c r="G15"/>
      <c r="H15"/>
      <c r="I15"/>
      <c r="J15"/>
      <c r="N15"/>
      <c r="O15"/>
      <c r="P15"/>
    </row>
    <row r="16" spans="2:22" ht="51.75" customHeight="1" thickBot="1" thickTop="1">
      <c r="B16" s="129" t="s">
        <v>30</v>
      </c>
      <c r="C16" s="129"/>
      <c r="D16" s="129"/>
      <c r="E16" s="129"/>
      <c r="F16" s="129"/>
      <c r="G16" s="129"/>
      <c r="H16" s="41"/>
      <c r="I16" s="41"/>
      <c r="J16" s="21"/>
      <c r="K16" s="21"/>
      <c r="L16" s="6"/>
      <c r="M16" s="6"/>
      <c r="N16" s="6"/>
      <c r="O16" s="22"/>
      <c r="P16" s="22"/>
      <c r="Q16" s="23" t="s">
        <v>9</v>
      </c>
      <c r="R16" s="126" t="s">
        <v>10</v>
      </c>
      <c r="S16" s="127"/>
      <c r="T16" s="128"/>
      <c r="U16" s="24"/>
      <c r="V16" s="25"/>
    </row>
    <row r="17" spans="2:20" ht="33.75" customHeight="1" thickBot="1" thickTop="1">
      <c r="B17" s="130"/>
      <c r="C17" s="130"/>
      <c r="D17" s="130"/>
      <c r="E17" s="130"/>
      <c r="F17" s="130"/>
      <c r="G17" s="130"/>
      <c r="H17" s="130"/>
      <c r="I17" s="26"/>
      <c r="L17" s="9"/>
      <c r="M17" s="9"/>
      <c r="N17" s="9"/>
      <c r="O17" s="27"/>
      <c r="P17" s="27"/>
      <c r="Q17" s="28">
        <f>SUM(P7:P14)</f>
        <v>37068</v>
      </c>
      <c r="R17" s="123">
        <f>SUM(S7:S14)</f>
        <v>0</v>
      </c>
      <c r="S17" s="124"/>
      <c r="T17" s="125"/>
    </row>
    <row r="18" spans="2:19" ht="15.75" thickTop="1">
      <c r="B18" s="122" t="s">
        <v>29</v>
      </c>
      <c r="C18" s="122"/>
      <c r="D18" s="122"/>
      <c r="E18" s="122"/>
      <c r="F18" s="122"/>
      <c r="G18" s="122"/>
      <c r="H18" s="115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2:19" ht="15">
      <c r="B19" s="40"/>
      <c r="C19" s="40"/>
      <c r="D19" s="40"/>
      <c r="E19" s="40"/>
      <c r="F19" s="40"/>
      <c r="G19" s="115"/>
      <c r="H19" s="115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2:19" ht="15">
      <c r="B20" s="40"/>
      <c r="C20" s="40"/>
      <c r="D20" s="40"/>
      <c r="E20" s="40"/>
      <c r="F20" s="40"/>
      <c r="G20" s="115"/>
      <c r="H20" s="115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2:19" ht="15">
      <c r="B21" s="40"/>
      <c r="C21" s="40"/>
      <c r="D21" s="40"/>
      <c r="E21" s="40"/>
      <c r="F21" s="40"/>
      <c r="G21" s="115"/>
      <c r="H21" s="115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115"/>
      <c r="H22" s="115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8:19" ht="19.9" customHeight="1">
      <c r="H23" s="31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115"/>
      <c r="H24" s="115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115"/>
      <c r="H25" s="115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115"/>
      <c r="H26" s="115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115"/>
      <c r="H27" s="115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115"/>
      <c r="H28" s="115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115"/>
      <c r="H29" s="115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115"/>
      <c r="H30" s="115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115"/>
      <c r="H31" s="115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115"/>
      <c r="H32" s="115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115"/>
      <c r="H33" s="115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115"/>
      <c r="H34" s="115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115"/>
      <c r="H35" s="115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115"/>
      <c r="H36" s="115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115"/>
      <c r="H37" s="115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115"/>
      <c r="H38" s="115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115"/>
      <c r="H39" s="115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115"/>
      <c r="H40" s="115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115"/>
      <c r="H41" s="115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115"/>
      <c r="H42" s="115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115"/>
      <c r="H43" s="115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115"/>
      <c r="H44" s="115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115"/>
      <c r="H45" s="115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115"/>
      <c r="H46" s="115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115"/>
      <c r="H47" s="115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115"/>
      <c r="H48" s="115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115"/>
      <c r="H49" s="115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115"/>
      <c r="H50" s="115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115"/>
      <c r="H51" s="115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115"/>
      <c r="H52" s="115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115"/>
      <c r="H53" s="115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115"/>
      <c r="H54" s="115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115"/>
      <c r="H55" s="115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115"/>
      <c r="H56" s="115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115"/>
      <c r="H57" s="115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115"/>
      <c r="H58" s="115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115"/>
      <c r="H59" s="115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115"/>
      <c r="H60" s="115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115"/>
      <c r="H61" s="115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115"/>
      <c r="H62" s="115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115"/>
      <c r="H63" s="115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115"/>
      <c r="H64" s="115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115"/>
      <c r="H65" s="115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115"/>
      <c r="H66" s="115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115"/>
      <c r="H67" s="115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115"/>
      <c r="H68" s="115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115"/>
      <c r="H69" s="115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115"/>
      <c r="H70" s="115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115"/>
      <c r="H71" s="115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115"/>
      <c r="H72" s="115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115"/>
      <c r="H73" s="115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115"/>
      <c r="H74" s="115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115"/>
      <c r="H75" s="115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115"/>
      <c r="H76" s="115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115"/>
      <c r="H77" s="115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115"/>
      <c r="H78" s="115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115"/>
      <c r="H79" s="115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115"/>
      <c r="H80" s="115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115"/>
      <c r="H81" s="115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115"/>
      <c r="H82" s="115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115"/>
      <c r="H83" s="115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115"/>
      <c r="H84" s="115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115"/>
      <c r="H85" s="115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115"/>
      <c r="H86" s="115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115"/>
      <c r="H87" s="115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115"/>
      <c r="H88" s="115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115"/>
      <c r="H89" s="115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115"/>
      <c r="H90" s="115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115"/>
      <c r="H91" s="115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115"/>
      <c r="H92" s="115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115"/>
      <c r="H93" s="115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115"/>
      <c r="H94" s="115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115"/>
      <c r="H95" s="115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115"/>
      <c r="H96" s="115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115"/>
      <c r="H97" s="115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115"/>
      <c r="H98" s="115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115"/>
      <c r="H99" s="115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115"/>
      <c r="H100" s="115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115"/>
      <c r="H101" s="115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115"/>
      <c r="H102" s="115"/>
      <c r="I102" s="11"/>
      <c r="J102" s="11"/>
      <c r="K102" s="11"/>
      <c r="L102" s="11"/>
      <c r="M102" s="11"/>
      <c r="N102" s="5"/>
      <c r="O102" s="5"/>
      <c r="P102" s="5"/>
      <c r="Q102" s="11"/>
      <c r="R102" s="11"/>
      <c r="S102" s="11"/>
    </row>
    <row r="103" spans="3:16" ht="19.9" customHeight="1">
      <c r="C103" s="21"/>
      <c r="D103" s="29"/>
      <c r="E103" s="21"/>
      <c r="F103" s="21"/>
      <c r="G103" s="115"/>
      <c r="H103" s="115"/>
      <c r="I103" s="11"/>
      <c r="J103" s="11"/>
      <c r="K103" s="11"/>
      <c r="L103" s="11"/>
      <c r="M103" s="11"/>
      <c r="N103" s="5"/>
      <c r="O103" s="5"/>
      <c r="P103" s="5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9.9" customHeight="1">
      <c r="C110"/>
      <c r="E110"/>
      <c r="F110"/>
      <c r="J110"/>
    </row>
    <row r="111" spans="3:10" ht="19.9" customHeight="1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</sheetData>
  <sheetProtection algorithmName="SHA-512" hashValue="2Tn6Sa7xSb2yNTSLIx+q0ueYaxSi3B6ke1jzOUg6/wo3x4QJ2wnYO0ccJeXg5EIjazTqnsCF/LcendYbGaGQMQ==" saltValue="w0LAt0aaPCPtV+nWVd0P+w==" spinCount="100000" sheet="1" objects="1" scenarios="1"/>
  <mergeCells count="26">
    <mergeCell ref="L12:L13"/>
    <mergeCell ref="H12:H13"/>
    <mergeCell ref="U12:U13"/>
    <mergeCell ref="V12:V13"/>
    <mergeCell ref="N12:N13"/>
    <mergeCell ref="M12:M13"/>
    <mergeCell ref="U8:U11"/>
    <mergeCell ref="V8:V11"/>
    <mergeCell ref="M8:M11"/>
    <mergeCell ref="N8:N11"/>
    <mergeCell ref="B1:D1"/>
    <mergeCell ref="G5:H5"/>
    <mergeCell ref="B18:G18"/>
    <mergeCell ref="R17:T17"/>
    <mergeCell ref="R16:T16"/>
    <mergeCell ref="B16:G16"/>
    <mergeCell ref="B17:H17"/>
    <mergeCell ref="H8:H11"/>
    <mergeCell ref="I12:I13"/>
    <mergeCell ref="J12:J13"/>
    <mergeCell ref="K12:K13"/>
    <mergeCell ref="O12:O13"/>
    <mergeCell ref="I8:I11"/>
    <mergeCell ref="J8:J11"/>
    <mergeCell ref="K8:K11"/>
    <mergeCell ref="O8:O11"/>
  </mergeCells>
  <conditionalFormatting sqref="D7:D14 B7:B14">
    <cfRule type="containsBlanks" priority="84" dxfId="15">
      <formula>LEN(TRIM(B7))=0</formula>
    </cfRule>
  </conditionalFormatting>
  <conditionalFormatting sqref="B7:B14">
    <cfRule type="cellIs" priority="81" dxfId="14" operator="greaterThanOrEqual">
      <formula>1</formula>
    </cfRule>
  </conditionalFormatting>
  <conditionalFormatting sqref="T7:T14">
    <cfRule type="cellIs" priority="68" dxfId="13" operator="equal">
      <formula>"VYHOVUJE"</formula>
    </cfRule>
  </conditionalFormatting>
  <conditionalFormatting sqref="T7:T14">
    <cfRule type="cellIs" priority="67" dxfId="12" operator="equal">
      <formula>"NEVYHOVUJE"</formula>
    </cfRule>
  </conditionalFormatting>
  <conditionalFormatting sqref="G7:H8 R7:R14 G9:G14">
    <cfRule type="containsBlanks" priority="61" dxfId="3">
      <formula>LEN(TRIM(G7))=0</formula>
    </cfRule>
  </conditionalFormatting>
  <conditionalFormatting sqref="G7:H8 R7:R14 G9:G14">
    <cfRule type="notContainsBlanks" priority="59" dxfId="2">
      <formula>LEN(TRIM(G7))&gt;0</formula>
    </cfRule>
  </conditionalFormatting>
  <conditionalFormatting sqref="G7:H8 R7:R14 G9:G14">
    <cfRule type="notContainsBlanks" priority="58" dxfId="1">
      <formula>LEN(TRIM(G7))&gt;0</formula>
    </cfRule>
  </conditionalFormatting>
  <conditionalFormatting sqref="G7:H8 G9:G14">
    <cfRule type="notContainsBlanks" priority="57" dxfId="0">
      <formula>LEN(TRIM(G7))&gt;0</formula>
    </cfRule>
  </conditionalFormatting>
  <conditionalFormatting sqref="H12">
    <cfRule type="containsBlanks" priority="8" dxfId="3">
      <formula>LEN(TRIM(H12))=0</formula>
    </cfRule>
  </conditionalFormatting>
  <conditionalFormatting sqref="H12">
    <cfRule type="notContainsBlanks" priority="7" dxfId="2">
      <formula>LEN(TRIM(H12))&gt;0</formula>
    </cfRule>
  </conditionalFormatting>
  <conditionalFormatting sqref="H12">
    <cfRule type="notContainsBlanks" priority="6" dxfId="1">
      <formula>LEN(TRIM(H12))&gt;0</formula>
    </cfRule>
  </conditionalFormatting>
  <conditionalFormatting sqref="H12">
    <cfRule type="notContainsBlanks" priority="5" dxfId="0">
      <formula>LEN(TRIM(H12))&gt;0</formula>
    </cfRule>
  </conditionalFormatting>
  <conditionalFormatting sqref="H14">
    <cfRule type="containsBlanks" priority="4" dxfId="3">
      <formula>LEN(TRIM(H14))=0</formula>
    </cfRule>
  </conditionalFormatting>
  <conditionalFormatting sqref="H14">
    <cfRule type="notContainsBlanks" priority="3" dxfId="2">
      <formula>LEN(TRIM(H14))&gt;0</formula>
    </cfRule>
  </conditionalFormatting>
  <conditionalFormatting sqref="H14">
    <cfRule type="notContainsBlanks" priority="2" dxfId="1">
      <formula>LEN(TRIM(H14))&gt;0</formula>
    </cfRule>
  </conditionalFormatting>
  <conditionalFormatting sqref="H14">
    <cfRule type="notContainsBlanks" priority="1" dxfId="0">
      <formula>LEN(TRIM(H14))&gt;0</formula>
    </cfRule>
  </conditionalFormatting>
  <dataValidations count="3">
    <dataValidation type="list" allowBlank="1" showInputMessage="1" showErrorMessage="1" sqref="J7:J8">
      <formula1>"ANO,NE"</formula1>
    </dataValidation>
    <dataValidation type="list" showInputMessage="1" showErrorMessage="1" sqref="E7:E14">
      <formula1>"ks,bal,sada,m,"</formula1>
    </dataValidation>
    <dataValidation type="list" allowBlank="1" showInputMessage="1" showErrorMessage="1" sqref="V7:V8 V12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2022-12-05T11:52:56Z</cp:lastPrinted>
  <dcterms:created xsi:type="dcterms:W3CDTF">2014-03-05T12:43:32Z</dcterms:created>
  <dcterms:modified xsi:type="dcterms:W3CDTF">2022-12-15T11:03:43Z</dcterms:modified>
  <cp:category/>
  <cp:version/>
  <cp:contentType/>
  <cp:contentStatus/>
  <cp:revision>3</cp:revision>
</cp:coreProperties>
</file>