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updateLinks="never" defaultThemeVersion="166925"/>
  <bookViews>
    <workbookView xWindow="65416" yWindow="65416" windowWidth="29040" windowHeight="17640" activeTab="0"/>
  </bookViews>
  <sheets>
    <sheet name="Úklid kategorie" sheetId="5" r:id="rId1"/>
    <sheet name=" Úklid místnosti, čištění oken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<sst xmlns="http://schemas.openxmlformats.org/spreadsheetml/2006/main" count="1619" uniqueCount="511">
  <si>
    <t>Název</t>
  </si>
  <si>
    <t>001</t>
  </si>
  <si>
    <t>vrátnice</t>
  </si>
  <si>
    <t>002</t>
  </si>
  <si>
    <t>sklad</t>
  </si>
  <si>
    <t>003</t>
  </si>
  <si>
    <t>004</t>
  </si>
  <si>
    <t>005</t>
  </si>
  <si>
    <t>chodba</t>
  </si>
  <si>
    <t>006</t>
  </si>
  <si>
    <t>007</t>
  </si>
  <si>
    <t>008</t>
  </si>
  <si>
    <t>009</t>
  </si>
  <si>
    <t>010</t>
  </si>
  <si>
    <t>kotelna</t>
  </si>
  <si>
    <t>011</t>
  </si>
  <si>
    <t>012</t>
  </si>
  <si>
    <t>kancelář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</si>
  <si>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</si>
  <si>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</si>
  <si>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</si>
  <si>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</si>
  <si>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</si>
  <si>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</si>
  <si>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</si>
  <si>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</si>
  <si>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</si>
  <si>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schodiště</t>
  </si>
  <si>
    <t>100</t>
  </si>
  <si>
    <t>učebna</t>
  </si>
  <si>
    <t>101</t>
  </si>
  <si>
    <t>102</t>
  </si>
  <si>
    <t>103</t>
  </si>
  <si>
    <t>105</t>
  </si>
  <si>
    <t>106</t>
  </si>
  <si>
    <t>předsíň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</si>
  <si>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</si>
  <si>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</si>
  <si>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</si>
  <si>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</si>
  <si>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</si>
  <si>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</si>
  <si>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</si>
  <si>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</si>
  <si>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</si>
  <si>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předsíň WC muži</t>
  </si>
  <si>
    <t>WC muži</t>
  </si>
  <si>
    <t>116</t>
  </si>
  <si>
    <t>předsíň WC</t>
  </si>
  <si>
    <t>úklidová komora</t>
  </si>
  <si>
    <t>WC invalidé</t>
  </si>
  <si>
    <t>předsíň WC ženy</t>
  </si>
  <si>
    <t>WC ženy</t>
  </si>
  <si>
    <t>117</t>
  </si>
  <si>
    <t>119</t>
  </si>
  <si>
    <t>120</t>
  </si>
  <si>
    <t>vestibul</t>
  </si>
  <si>
    <t>120a</t>
  </si>
  <si>
    <t>výtah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</si>
  <si>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</si>
  <si>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</si>
  <si>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</si>
  <si>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</si>
  <si>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</si>
  <si>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</si>
  <si>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</si>
  <si>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</si>
  <si>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</si>
  <si>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</si>
  <si>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</si>
  <si>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</si>
  <si>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</si>
  <si>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</si>
  <si>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</si>
  <si>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</si>
  <si>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</si>
  <si>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</si>
  <si>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</si>
  <si>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</si>
  <si>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</si>
  <si>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301</t>
  </si>
  <si>
    <t>302</t>
  </si>
  <si>
    <t>303</t>
  </si>
  <si>
    <t>304</t>
  </si>
  <si>
    <t>305</t>
  </si>
  <si>
    <t>306</t>
  </si>
  <si>
    <t>server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</si>
  <si>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</si>
  <si>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</si>
  <si>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</si>
  <si>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</si>
  <si>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</si>
  <si>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</si>
  <si>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</si>
  <si>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</si>
  <si>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</si>
  <si>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</si>
  <si>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</si>
  <si>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Kategorie</t>
  </si>
  <si>
    <t>I</t>
  </si>
  <si>
    <t>IV</t>
  </si>
  <si>
    <t>V</t>
  </si>
  <si>
    <t>II</t>
  </si>
  <si>
    <t>III</t>
  </si>
  <si>
    <t>VI</t>
  </si>
  <si>
    <t>kuchyňka</t>
  </si>
  <si>
    <t>WC</t>
  </si>
  <si>
    <t xml:space="preserve">Četnost </t>
  </si>
  <si>
    <t>m2/měsíc</t>
  </si>
  <si>
    <t>Denní</t>
  </si>
  <si>
    <t>Víkend</t>
  </si>
  <si>
    <t>T</t>
  </si>
  <si>
    <t>M</t>
  </si>
  <si>
    <t>Q</t>
  </si>
  <si>
    <t>1/2 roku</t>
  </si>
  <si>
    <t>1 rok</t>
  </si>
  <si>
    <t>Po-Ne</t>
  </si>
  <si>
    <t>Po-Pá</t>
  </si>
  <si>
    <t>So</t>
  </si>
  <si>
    <t>Ne</t>
  </si>
  <si>
    <t>Objekt</t>
  </si>
  <si>
    <t xml:space="preserve">Podlaží </t>
  </si>
  <si>
    <t>Číslo dveří</t>
  </si>
  <si>
    <t xml:space="preserve">Podlaha </t>
  </si>
  <si>
    <t>Plocha m2</t>
  </si>
  <si>
    <t>Řádek</t>
  </si>
  <si>
    <t>Č.ř.</t>
  </si>
  <si>
    <t>Položka</t>
  </si>
  <si>
    <t>Měrná jednotka [MJ]</t>
  </si>
  <si>
    <t>MAXIMÁLNÍ CENA za měrnou jednotku (MJ) 
v Kč bez DPH</t>
  </si>
  <si>
    <t>Papírové Z-Z ručníky</t>
  </si>
  <si>
    <t>ks (balíček)</t>
  </si>
  <si>
    <t>Toaletní papír v roli 28</t>
  </si>
  <si>
    <t>ks 
(role)</t>
  </si>
  <si>
    <t>MYCÍ PROSTŘ. WC</t>
  </si>
  <si>
    <t>ks</t>
  </si>
  <si>
    <t>MYCÍ PROSTŘ. WC - tekutý blok</t>
  </si>
  <si>
    <t>VŮNĚ WC - sprey</t>
  </si>
  <si>
    <t>VŮNĚ WC - vanička</t>
  </si>
  <si>
    <t xml:space="preserve">VŮNĚ WC - tablety </t>
  </si>
  <si>
    <t>balení</t>
  </si>
  <si>
    <t>MÝDLO TEKUTÉ- s aplikátorem</t>
  </si>
  <si>
    <t>MÝDLO  TEKUTÉ- bez aplikátoru</t>
  </si>
  <si>
    <t>DEZINFEKČNÍ PROSTŘ NA RUCE</t>
  </si>
  <si>
    <t>l</t>
  </si>
  <si>
    <t xml:space="preserve">Tekuté  mýdlo  v  pevném obalu s  dávkovačem </t>
  </si>
  <si>
    <t>Hygienické sáčky</t>
  </si>
  <si>
    <t>Sáčky na odpadky</t>
  </si>
  <si>
    <t>role</t>
  </si>
  <si>
    <t>Sáčky na odpadky - pevné</t>
  </si>
  <si>
    <t>Pytle zelené, žluté</t>
  </si>
  <si>
    <t>Pytle silné</t>
  </si>
  <si>
    <t>Pytle LDPE volné (ks) černé</t>
  </si>
  <si>
    <t>60x120 cm, pytle volně ložené, vyrobeny z kvalitního polyetylénu odolnému proti protržení. Vhodné na veškerý odpad, jsou plně recyklovatelné. Tlouštka min. 200 mikronů.</t>
  </si>
  <si>
    <t>VII</t>
  </si>
  <si>
    <r>
      <t>tekuté  mýdlo   t</t>
    </r>
    <r>
      <rPr>
        <b/>
        <sz val="11"/>
        <rFont val="Calibri"/>
        <family val="2"/>
      </rPr>
      <t xml:space="preserve">řídy  H2  o  objemu  1 litr </t>
    </r>
    <r>
      <rPr>
        <sz val="11"/>
        <rFont val="Calibri"/>
        <family val="2"/>
      </rPr>
      <t xml:space="preserve">se  speciálním  spodním  dávkovačem  </t>
    </r>
    <r>
      <rPr>
        <b/>
        <sz val="11"/>
        <rFont val="Calibri"/>
        <family val="2"/>
      </rPr>
      <t>do  zásobníku  na  mýdlo  typ.6976</t>
    </r>
  </si>
  <si>
    <t xml:space="preserve">Název </t>
  </si>
  <si>
    <t>Popis</t>
  </si>
  <si>
    <t>Bezoplachová virucidní dezinfekce na ruce, balení bez aplikátoru,  na doplnění do zásobníků na desinfekci (bal 5 - 10l)</t>
  </si>
  <si>
    <r>
      <t xml:space="preserve">Role průmyslová 28, 2vrstvý, bílý, 100% celuloza. </t>
    </r>
    <r>
      <rPr>
        <b/>
        <sz val="12"/>
        <rFont val="Calibri"/>
        <family val="2"/>
      </rPr>
      <t xml:space="preserve">
Návin min. 280 bmprůměr dutinky max. 7,5 cm.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</si>
  <si>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r>
      <t xml:space="preserve">Balíček skládaných z-z ručníků. 2vrstvé, bílé, 100% celuloza, rozměr 23 x 25cm, </t>
    </r>
    <r>
      <rPr>
        <b/>
        <sz val="11"/>
        <rFont val="Calibri"/>
        <family val="2"/>
      </rPr>
      <t xml:space="preserve">1ks (balíček) min. 150ks papírových ručníků. </t>
    </r>
  </si>
  <si>
    <t xml:space="preserve">Cena za rok </t>
  </si>
  <si>
    <t xml:space="preserve">Cena za 2 roky </t>
  </si>
  <si>
    <t>např. posluchárny, učebny, laboratoře, počítačové učebny, odpočinkové místnosti</t>
  </si>
  <si>
    <t>např. umývárny, WC, sprchy, kuchyňky apod</t>
  </si>
  <si>
    <t>(např. sklady, skladovací prostory apod</t>
  </si>
  <si>
    <t>např., technické prostory, úklidové komory apod.</t>
  </si>
  <si>
    <t>např. vstupní haly, společné prostory – schodiště, chodby, výtahy apod</t>
  </si>
  <si>
    <t>Jed. cena/ m2</t>
  </si>
  <si>
    <t>dodavatel nic nevyplňuje, propíše se z listu "Úklid kategorie"</t>
  </si>
  <si>
    <t>cena za úklid/měsíc</t>
  </si>
  <si>
    <t>cena za úklid/rok</t>
  </si>
  <si>
    <t>ÚKLID DLE KATEGORIÍ</t>
  </si>
  <si>
    <t>Maximální cena za jednotlivé položky 
v Kč BEZ DPH / rok</t>
  </si>
  <si>
    <t>ÚKLID MÍSTNOSTÍ</t>
  </si>
  <si>
    <t>čištění oken</t>
  </si>
  <si>
    <t>Čištění oken</t>
  </si>
  <si>
    <t>Mimořádný úklid</t>
  </si>
  <si>
    <r>
      <t xml:space="preserve">WC  gel  ( závěs + náplň)  - </t>
    </r>
    <r>
      <rPr>
        <b/>
        <sz val="12"/>
        <rFont val="Calibri"/>
        <family val="2"/>
      </rPr>
      <t xml:space="preserve">náplň  min. 0,4 l </t>
    </r>
    <r>
      <rPr>
        <sz val="11"/>
        <rFont val="Calibri"/>
        <family val="2"/>
      </rPr>
      <t xml:space="preserve">  - tekutý vysoce viskozní</t>
    </r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</si>
  <si>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min. 60 ml.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</si>
  <si>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min 300 ml.</t>
    </r>
  </si>
  <si>
    <r>
      <t xml:space="preserve">Osvěžovač vzduchu, gel - "vanička", </t>
    </r>
    <r>
      <rPr>
        <b/>
        <sz val="12"/>
        <rFont val="Calibri"/>
        <family val="2"/>
      </rPr>
      <t>náplň min 150 g.</t>
    </r>
  </si>
  <si>
    <t>kg</t>
  </si>
  <si>
    <r>
      <t>Tablety do pisoaru,  - čistící  a dezodoranční účinky.</t>
    </r>
    <r>
      <rPr>
        <sz val="12"/>
        <rFont val="Calibri"/>
        <family val="2"/>
      </rPr>
      <t xml:space="preserve"> Použití:  pro sanitární zařízení</t>
    </r>
  </si>
  <si>
    <r>
      <t xml:space="preserve">Husté tekuté mýdlo s glycerinem,  s přírodními výtažky, balení s aplikátorem, </t>
    </r>
    <r>
      <rPr>
        <b/>
        <sz val="12"/>
        <rFont val="Calibri"/>
        <family val="2"/>
      </rPr>
      <t>náplň min 0,75l.</t>
    </r>
    <r>
      <rPr>
        <sz val="11"/>
        <rFont val="Calibri"/>
        <family val="2"/>
      </rPr>
      <t xml:space="preserve"> </t>
    </r>
  </si>
  <si>
    <r>
      <t>Bezoplachová virucidní dezinfekce na ruce v lahvi s pumpičkou s antibakteriální a virucidní účinností;</t>
    </r>
    <r>
      <rPr>
        <b/>
        <sz val="11"/>
        <rFont val="Calibri"/>
        <family val="2"/>
      </rPr>
      <t xml:space="preserve"> náplň min. 500 ml</t>
    </r>
  </si>
  <si>
    <r>
      <t xml:space="preserve">sáčky hygienické (na vložky) mikrotenové . </t>
    </r>
    <r>
      <rPr>
        <b/>
        <sz val="12"/>
        <rFont val="Calibri"/>
        <family val="2"/>
      </rPr>
      <t>Balení min. 25ks.</t>
    </r>
  </si>
  <si>
    <r>
      <t xml:space="preserve">50 x 60cm - 30litrů. Tloušťka min. 6 mic. </t>
    </r>
    <r>
      <rPr>
        <b/>
        <sz val="12"/>
        <rFont val="Calibri"/>
        <family val="2"/>
      </rPr>
      <t>Role min 50ks.</t>
    </r>
  </si>
  <si>
    <r>
      <t xml:space="preserve">63 x 74cm  - 60litrů. Tloušťka min. 7 mic. </t>
    </r>
    <r>
      <rPr>
        <b/>
        <sz val="12"/>
        <rFont val="Calibri"/>
        <family val="2"/>
      </rPr>
      <t>Role min 50 ks.</t>
    </r>
  </si>
  <si>
    <r>
      <t xml:space="preserve">63 x 74cm  - 60litrů.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min. 10 ks.  </t>
    </r>
  </si>
  <si>
    <r>
      <t xml:space="preserve">70x110 cm - 120 l, ze silné folie tl. min.60 mikronů. </t>
    </r>
    <r>
      <rPr>
        <b/>
        <sz val="12"/>
        <rFont val="Calibri"/>
        <family val="2"/>
      </rPr>
      <t>Role min. 25 ks.</t>
    </r>
  </si>
  <si>
    <r>
      <t xml:space="preserve">70x110 cm - 120 l,  ze silné folie tl. min.100 mikronů. </t>
    </r>
    <r>
      <rPr>
        <b/>
        <sz val="12"/>
        <rFont val="Calibri"/>
        <family val="2"/>
      </rPr>
      <t>Role min. 15 ks.</t>
    </r>
  </si>
  <si>
    <t xml:space="preserve">Cena úklid </t>
  </si>
  <si>
    <t>Předpokládaná spotřeba / 1 rok</t>
  </si>
  <si>
    <t>CD</t>
  </si>
  <si>
    <t>CD1NP</t>
  </si>
  <si>
    <t>CD1PP</t>
  </si>
  <si>
    <t>CD2NP</t>
  </si>
  <si>
    <t>CD3NP</t>
  </si>
  <si>
    <t>CD4NP</t>
  </si>
  <si>
    <t>CD5NP</t>
  </si>
  <si>
    <t>155</t>
  </si>
  <si>
    <t>145</t>
  </si>
  <si>
    <t>146</t>
  </si>
  <si>
    <t>149</t>
  </si>
  <si>
    <t>152</t>
  </si>
  <si>
    <t>151</t>
  </si>
  <si>
    <t>150</t>
  </si>
  <si>
    <t>135</t>
  </si>
  <si>
    <t>134</t>
  </si>
  <si>
    <t>133</t>
  </si>
  <si>
    <t>132</t>
  </si>
  <si>
    <t>136</t>
  </si>
  <si>
    <t>153</t>
  </si>
  <si>
    <t>154</t>
  </si>
  <si>
    <t>121</t>
  </si>
  <si>
    <t>100a</t>
  </si>
  <si>
    <t>143</t>
  </si>
  <si>
    <t>144</t>
  </si>
  <si>
    <t>137</t>
  </si>
  <si>
    <t>148</t>
  </si>
  <si>
    <t>141</t>
  </si>
  <si>
    <t>125</t>
  </si>
  <si>
    <t>127</t>
  </si>
  <si>
    <t>126</t>
  </si>
  <si>
    <t>124</t>
  </si>
  <si>
    <t>131</t>
  </si>
  <si>
    <t>130</t>
  </si>
  <si>
    <t>129</t>
  </si>
  <si>
    <t>128</t>
  </si>
  <si>
    <t>122</t>
  </si>
  <si>
    <t>147</t>
  </si>
  <si>
    <t>140</t>
  </si>
  <si>
    <t>139</t>
  </si>
  <si>
    <t>138</t>
  </si>
  <si>
    <t>137b</t>
  </si>
  <si>
    <t>137a</t>
  </si>
  <si>
    <t>123</t>
  </si>
  <si>
    <t>104</t>
  </si>
  <si>
    <t>142</t>
  </si>
  <si>
    <t>012b</t>
  </si>
  <si>
    <t>012a</t>
  </si>
  <si>
    <t>011a</t>
  </si>
  <si>
    <t>029</t>
  </si>
  <si>
    <t>031</t>
  </si>
  <si>
    <t>036a</t>
  </si>
  <si>
    <t>043</t>
  </si>
  <si>
    <t>039</t>
  </si>
  <si>
    <t>038a</t>
  </si>
  <si>
    <t>038</t>
  </si>
  <si>
    <t>037</t>
  </si>
  <si>
    <t>036</t>
  </si>
  <si>
    <t>035</t>
  </si>
  <si>
    <t>034</t>
  </si>
  <si>
    <t>007a</t>
  </si>
  <si>
    <t>013a</t>
  </si>
  <si>
    <t>030</t>
  </si>
  <si>
    <t>007b</t>
  </si>
  <si>
    <t>022</t>
  </si>
  <si>
    <t>027</t>
  </si>
  <si>
    <t>023</t>
  </si>
  <si>
    <t>045</t>
  </si>
  <si>
    <t>044</t>
  </si>
  <si>
    <t>026</t>
  </si>
  <si>
    <t>025</t>
  </si>
  <si>
    <t>024</t>
  </si>
  <si>
    <t>028</t>
  </si>
  <si>
    <t>047</t>
  </si>
  <si>
    <t>032</t>
  </si>
  <si>
    <t>049b</t>
  </si>
  <si>
    <t>049a</t>
  </si>
  <si>
    <t>049</t>
  </si>
  <si>
    <t>033</t>
  </si>
  <si>
    <t>040</t>
  </si>
  <si>
    <t>042</t>
  </si>
  <si>
    <t>041</t>
  </si>
  <si>
    <t>046</t>
  </si>
  <si>
    <t>016b</t>
  </si>
  <si>
    <t>016a</t>
  </si>
  <si>
    <t>050</t>
  </si>
  <si>
    <t>245a</t>
  </si>
  <si>
    <t>245</t>
  </si>
  <si>
    <t>243a</t>
  </si>
  <si>
    <t>243</t>
  </si>
  <si>
    <t>225</t>
  </si>
  <si>
    <t>224</t>
  </si>
  <si>
    <t>223</t>
  </si>
  <si>
    <t>222</t>
  </si>
  <si>
    <t>244</t>
  </si>
  <si>
    <t>226</t>
  </si>
  <si>
    <t>241</t>
  </si>
  <si>
    <t>240</t>
  </si>
  <si>
    <t>227</t>
  </si>
  <si>
    <t>252</t>
  </si>
  <si>
    <t>239</t>
  </si>
  <si>
    <t>238</t>
  </si>
  <si>
    <t>237</t>
  </si>
  <si>
    <t>236</t>
  </si>
  <si>
    <t>235</t>
  </si>
  <si>
    <t>234</t>
  </si>
  <si>
    <t>233</t>
  </si>
  <si>
    <t>230</t>
  </si>
  <si>
    <t>242a</t>
  </si>
  <si>
    <t>248b</t>
  </si>
  <si>
    <t>248a</t>
  </si>
  <si>
    <t>249</t>
  </si>
  <si>
    <t>250</t>
  </si>
  <si>
    <t>242</t>
  </si>
  <si>
    <t>231</t>
  </si>
  <si>
    <t>229</t>
  </si>
  <si>
    <t>228b</t>
  </si>
  <si>
    <t>228a</t>
  </si>
  <si>
    <t>228</t>
  </si>
  <si>
    <t>254</t>
  </si>
  <si>
    <t>330</t>
  </si>
  <si>
    <t>322</t>
  </si>
  <si>
    <t>321</t>
  </si>
  <si>
    <t>320</t>
  </si>
  <si>
    <t>319</t>
  </si>
  <si>
    <t>323</t>
  </si>
  <si>
    <t>332</t>
  </si>
  <si>
    <t>329</t>
  </si>
  <si>
    <t>331</t>
  </si>
  <si>
    <t>324</t>
  </si>
  <si>
    <t>328</t>
  </si>
  <si>
    <t>327</t>
  </si>
  <si>
    <t>326</t>
  </si>
  <si>
    <t>318</t>
  </si>
  <si>
    <t>325</t>
  </si>
  <si>
    <t>324b</t>
  </si>
  <si>
    <t>324a</t>
  </si>
  <si>
    <t>420</t>
  </si>
  <si>
    <t>423</t>
  </si>
  <si>
    <t>422</t>
  </si>
  <si>
    <t>421</t>
  </si>
  <si>
    <t>411</t>
  </si>
  <si>
    <t>427</t>
  </si>
  <si>
    <t>424</t>
  </si>
  <si>
    <t>428</t>
  </si>
  <si>
    <t>432</t>
  </si>
  <si>
    <t>425</t>
  </si>
  <si>
    <t>430</t>
  </si>
  <si>
    <t>429</t>
  </si>
  <si>
    <t>419</t>
  </si>
  <si>
    <t>418</t>
  </si>
  <si>
    <t>417</t>
  </si>
  <si>
    <t>416</t>
  </si>
  <si>
    <t>414</t>
  </si>
  <si>
    <t>413</t>
  </si>
  <si>
    <t>412</t>
  </si>
  <si>
    <t>409</t>
  </si>
  <si>
    <t>408</t>
  </si>
  <si>
    <t>407</t>
  </si>
  <si>
    <t>406</t>
  </si>
  <si>
    <t>404</t>
  </si>
  <si>
    <t>403</t>
  </si>
  <si>
    <t>402</t>
  </si>
  <si>
    <t>401</t>
  </si>
  <si>
    <t>410</t>
  </si>
  <si>
    <t>431</t>
  </si>
  <si>
    <t>426b</t>
  </si>
  <si>
    <t>426a</t>
  </si>
  <si>
    <t>426</t>
  </si>
  <si>
    <t>415</t>
  </si>
  <si>
    <t>405</t>
  </si>
  <si>
    <t>503</t>
  </si>
  <si>
    <t>502</t>
  </si>
  <si>
    <t>508</t>
  </si>
  <si>
    <t>506</t>
  </si>
  <si>
    <t>505</t>
  </si>
  <si>
    <t>504</t>
  </si>
  <si>
    <t>507</t>
  </si>
  <si>
    <t>501</t>
  </si>
  <si>
    <t>salonek</t>
  </si>
  <si>
    <t>předsíň WC vrátné</t>
  </si>
  <si>
    <t>WC vrátnice</t>
  </si>
  <si>
    <t>úklid</t>
  </si>
  <si>
    <t>velký sál - aula</t>
  </si>
  <si>
    <t>učebna č. 1</t>
  </si>
  <si>
    <t>učebna počítačová č. 10</t>
  </si>
  <si>
    <t>telefonní ústředna</t>
  </si>
  <si>
    <t>akubaterie</t>
  </si>
  <si>
    <t>šatna</t>
  </si>
  <si>
    <t>zásobování</t>
  </si>
  <si>
    <t>schodiště nouzové</t>
  </si>
  <si>
    <t>předsíň akubaterie</t>
  </si>
  <si>
    <t>kancelář studijního oddělení</t>
  </si>
  <si>
    <t>kancelář CDV</t>
  </si>
  <si>
    <t>čajová kuchyňka</t>
  </si>
  <si>
    <t>zádveří-hlavní vstup</t>
  </si>
  <si>
    <t>byt - předsíň</t>
  </si>
  <si>
    <t>byt - pokoj č. 2</t>
  </si>
  <si>
    <t>byt - pokoj č. 3</t>
  </si>
  <si>
    <t>byt - koupelna</t>
  </si>
  <si>
    <t>byt - WC</t>
  </si>
  <si>
    <t>byt - pokoj č. 1</t>
  </si>
  <si>
    <t>byt - kuchyně</t>
  </si>
  <si>
    <t>bufet</t>
  </si>
  <si>
    <t>fit centrum-předsíň WC muži</t>
  </si>
  <si>
    <t>fit centrum-WC ženy</t>
  </si>
  <si>
    <t>fit.centrum-WC ženy předsíň</t>
  </si>
  <si>
    <t>fit centrum-WC muži</t>
  </si>
  <si>
    <t>fit.centrum-WC  muži</t>
  </si>
  <si>
    <t>fit centrum-umývárna muži</t>
  </si>
  <si>
    <t>fit centrum-umývárna ženy</t>
  </si>
  <si>
    <t>umývárna</t>
  </si>
  <si>
    <t>fit centrum</t>
  </si>
  <si>
    <t>fit.centrum-zrušeno (viz 004)</t>
  </si>
  <si>
    <t>fit centrum-rozvičovna</t>
  </si>
  <si>
    <t>fit centrum-úklidová komora</t>
  </si>
  <si>
    <t>fit.centrum</t>
  </si>
  <si>
    <t>vzduchotechnika</t>
  </si>
  <si>
    <t>prádelna</t>
  </si>
  <si>
    <t>hlavní rozvaděč  NN</t>
  </si>
  <si>
    <t>rozvodna tepla (bojler)</t>
  </si>
  <si>
    <t>regulace plynu</t>
  </si>
  <si>
    <t>myčka aut č. 1</t>
  </si>
  <si>
    <t>fit centrum-šatna muži</t>
  </si>
  <si>
    <t>fit centrum - šatna ženy</t>
  </si>
  <si>
    <t>fit centrum-sklad</t>
  </si>
  <si>
    <t>sklad vyřazených PC</t>
  </si>
  <si>
    <t>tiskárna - sklad</t>
  </si>
  <si>
    <t>sklad CO</t>
  </si>
  <si>
    <t>tiskárna</t>
  </si>
  <si>
    <t>garáž č. 3</t>
  </si>
  <si>
    <t>garáž</t>
  </si>
  <si>
    <t>garáž č. 2</t>
  </si>
  <si>
    <t>dílna - truhlárna</t>
  </si>
  <si>
    <t>dílna</t>
  </si>
  <si>
    <t>fit centrum-chodba</t>
  </si>
  <si>
    <t>fit centrum-předsíň</t>
  </si>
  <si>
    <t>chodba-schodiště</t>
  </si>
  <si>
    <t>učebna č. 2</t>
  </si>
  <si>
    <t>učebna počítačová č. 3</t>
  </si>
  <si>
    <t>šatna - skříňky</t>
  </si>
  <si>
    <t>promítací kabina</t>
  </si>
  <si>
    <t>pokoj</t>
  </si>
  <si>
    <t>knihovna</t>
  </si>
  <si>
    <t>studovna knih</t>
  </si>
  <si>
    <t>knihovna-počítačová studovna</t>
  </si>
  <si>
    <t>kancelář správce sítě</t>
  </si>
  <si>
    <t>kancelář-vedoucí knihovny</t>
  </si>
  <si>
    <t>stupňovitá posluchárna</t>
  </si>
  <si>
    <t>zasedací místnost (učebna Z)</t>
  </si>
  <si>
    <t>instalační prostor</t>
  </si>
  <si>
    <t>kancelář proděkana</t>
  </si>
  <si>
    <t>kancelář sekretariátu děkana</t>
  </si>
  <si>
    <t>kancelář děkana</t>
  </si>
  <si>
    <t>Sprcha muži</t>
  </si>
  <si>
    <t>Sprcha ženy</t>
  </si>
  <si>
    <t>Sprcha</t>
  </si>
  <si>
    <t>Klubovna</t>
  </si>
  <si>
    <t>schodiště hlavní</t>
  </si>
  <si>
    <t>WC obsluhy</t>
  </si>
  <si>
    <t>umývárna obsluhy</t>
  </si>
  <si>
    <t>regulace</t>
  </si>
  <si>
    <t>regulace+měření</t>
  </si>
  <si>
    <t>strojovna výtahu</t>
  </si>
  <si>
    <t>Příloha č. 3 - Specifikace Služeb, místa plnění a nabídková (smluvní) cena</t>
  </si>
  <si>
    <t>cena/m2 v Kč bez DPH</t>
  </si>
  <si>
    <t>např. kanceláře, zasedací místnosti, pracovny apod.</t>
  </si>
  <si>
    <t>OPERATIVNÍ SLUŽBA</t>
  </si>
  <si>
    <t>Druh Operativní služby</t>
  </si>
  <si>
    <t>předpokládaný počet člověkohodin/ rok</t>
  </si>
  <si>
    <t xml:space="preserve">cena / rok v Kč bez DPH:        </t>
  </si>
  <si>
    <t>MIMOŘÁDNÝ ÚKLID (MÚ)</t>
  </si>
  <si>
    <t>Druh MÚ</t>
  </si>
  <si>
    <t xml:space="preserve">předvídaný MÚ </t>
  </si>
  <si>
    <t>HYGIENICKÝ SERVIS</t>
  </si>
  <si>
    <t>Cena celkem za rok bez DPH (předpoklad)</t>
  </si>
  <si>
    <r>
      <t xml:space="preserve">SOUHRN </t>
    </r>
    <r>
      <rPr>
        <sz val="16"/>
        <rFont val="Calibri"/>
        <family val="2"/>
        <scheme val="minor"/>
      </rPr>
      <t>(dodavatel nic nevyplňuje, vypočte se automaticky)</t>
    </r>
  </si>
  <si>
    <t>Úklid budovy</t>
  </si>
  <si>
    <t>Hygienický servis</t>
  </si>
  <si>
    <t>Cena celkem bez DPH</t>
  </si>
  <si>
    <t>Celková nabídková cena (za 2 roky) v Kč bez DPH:</t>
  </si>
  <si>
    <t>Celková nabídková cena bude uvedena v krycím listu nabídky.</t>
  </si>
  <si>
    <t>Všechny ceny jsou uvedeny bez  DPH.</t>
  </si>
  <si>
    <t>Fakturace všech Služeb bude probíhat na základě skutečné provedeného rozsahu Služeb a jednotkových cen.</t>
  </si>
  <si>
    <t>Toaletní papír - JUMBO 230-240</t>
  </si>
  <si>
    <t>koberec</t>
  </si>
  <si>
    <t>dlažba</t>
  </si>
  <si>
    <t>lino</t>
  </si>
  <si>
    <t>mramor</t>
  </si>
  <si>
    <t>mramor,koberec</t>
  </si>
  <si>
    <t>beton</t>
  </si>
  <si>
    <t>Pronájem</t>
  </si>
  <si>
    <t>Lino</t>
  </si>
  <si>
    <t>uklízecí šatna</t>
  </si>
  <si>
    <t>část dlažba,lino</t>
  </si>
  <si>
    <t>kober,lino</t>
  </si>
  <si>
    <t>IV.</t>
  </si>
  <si>
    <t>II.</t>
  </si>
  <si>
    <t>VI.</t>
  </si>
  <si>
    <t>III.</t>
  </si>
  <si>
    <t>I.</t>
  </si>
  <si>
    <t>V.</t>
  </si>
  <si>
    <t>mytí okenních ploch, včetně rámů a vnitřních žaluzií, vnějších a vnitřních parapetů</t>
  </si>
  <si>
    <t>sklo</t>
  </si>
  <si>
    <t>počítáno oboustraně (plocha oken 465 m2x 2)</t>
  </si>
  <si>
    <t>Předpokládaná cena / 1 rok</t>
  </si>
  <si>
    <t xml:space="preserve"> Toaletní papír JUMBO určený do zásobníků.</t>
  </si>
  <si>
    <t>P</t>
  </si>
  <si>
    <t>Předpokládaná cena/ 3 roky</t>
  </si>
  <si>
    <t>CELKOVÁ NABÍDKOVÁ CENA ZA 3 ROKY V KČ BEZ DPH</t>
  </si>
  <si>
    <t xml:space="preserve">CELKEM </t>
  </si>
  <si>
    <t>nepředvídaný MÚ - obvyklá doba (7:00 -22:00)</t>
  </si>
  <si>
    <t>operativní služba</t>
  </si>
  <si>
    <r>
      <t xml:space="preserve">nepředvídaný MÚ - víkendový </t>
    </r>
    <r>
      <rPr>
        <sz val="11"/>
        <rFont val="Calibri"/>
        <family val="2"/>
        <scheme val="minor"/>
      </rPr>
      <t>(viz čl. 2.8 Smlouvy)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</si>
  <si>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 xml:space="preserve">náplň  min. 5 l. </t>
    </r>
    <r>
      <rPr>
        <b/>
        <sz val="12"/>
        <color rgb="FFFF0000"/>
        <rFont val="Calibri"/>
        <family val="2"/>
      </rPr>
      <t>Obsah NaCl max. 1%.</t>
    </r>
  </si>
  <si>
    <t>Úklid pro ZČU- Hradební 22, Cheb (2023 – 2026)</t>
  </si>
  <si>
    <t>cena za 1 člověkohodinu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</si>
</sst>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  <numFmt numFmtId="177" formatCode="@"/>
    <numFmt numFmtId="178" formatCode="#,##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44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/>
    <xf numFmtId="4" fontId="0" fillId="0" borderId="1" xfId="0" applyNumberFormat="1" applyBorder="1"/>
    <xf numFmtId="0" fontId="0" fillId="0" borderId="0" xfId="0" applyFill="1"/>
    <xf numFmtId="1" fontId="4" fillId="0" borderId="1" xfId="0" applyNumberFormat="1" applyFont="1" applyFill="1" applyBorder="1"/>
    <xf numFmtId="0" fontId="11" fillId="0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4" fontId="0" fillId="0" borderId="0" xfId="0" applyNumberFormat="1" applyFill="1" applyBorder="1"/>
    <xf numFmtId="0" fontId="6" fillId="2" borderId="2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3" fillId="0" borderId="0" xfId="0" applyFont="1" applyFill="1"/>
    <xf numFmtId="49" fontId="0" fillId="0" borderId="0" xfId="0" applyNumberFormat="1" applyFill="1"/>
    <xf numFmtId="4" fontId="3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1" fontId="4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/>
    <xf numFmtId="0" fontId="0" fillId="0" borderId="1" xfId="0" applyNumberFormat="1" applyFill="1" applyBorder="1"/>
    <xf numFmtId="49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1" fontId="8" fillId="0" borderId="1" xfId="0" applyNumberFormat="1" applyFont="1" applyFill="1" applyBorder="1"/>
    <xf numFmtId="4" fontId="0" fillId="3" borderId="1" xfId="0" applyNumberFormat="1" applyFill="1" applyBorder="1"/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164" fontId="0" fillId="6" borderId="1" xfId="0" applyNumberFormat="1" applyFill="1" applyBorder="1" applyAlignment="1" applyProtection="1">
      <alignment horizontal="right" vertical="center" inden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/>
    </xf>
    <xf numFmtId="0" fontId="2" fillId="8" borderId="1" xfId="0" applyFont="1" applyFill="1" applyBorder="1" applyAlignment="1" applyProtection="1">
      <alignment horizontal="center" vertical="center" wrapText="1"/>
      <protection/>
    </xf>
    <xf numFmtId="0" fontId="2" fillId="9" borderId="1" xfId="0" applyFont="1" applyFill="1" applyBorder="1" applyAlignment="1" applyProtection="1">
      <alignment horizontal="center" vertical="center" wrapText="1"/>
      <protection/>
    </xf>
    <xf numFmtId="0" fontId="2" fillId="10" borderId="1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11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0" fontId="12" fillId="0" borderId="1" xfId="20" applyNumberFormat="1" applyFont="1" applyFill="1" applyBorder="1" applyAlignment="1">
      <alignment horizontal="center" vertical="center"/>
      <protection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/>
    </xf>
    <xf numFmtId="0" fontId="9" fillId="5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Border="1" applyProtection="1">
      <protection/>
    </xf>
    <xf numFmtId="164" fontId="0" fillId="0" borderId="1" xfId="0" applyNumberFormat="1" applyFont="1" applyBorder="1" applyAlignment="1" applyProtection="1">
      <alignment horizontal="right" vertical="center" indent="2"/>
      <protection/>
    </xf>
    <xf numFmtId="7" fontId="19" fillId="4" borderId="1" xfId="0" applyNumberFormat="1" applyFont="1" applyFill="1" applyBorder="1" applyAlignment="1" applyProtection="1">
      <alignment horizontal="right" vertical="center" indent="2"/>
      <protection/>
    </xf>
    <xf numFmtId="7" fontId="24" fillId="4" borderId="1" xfId="0" applyNumberFormat="1" applyFont="1" applyFill="1" applyBorder="1" applyAlignment="1" applyProtection="1">
      <alignment horizontal="right" vertical="center" indent="2"/>
      <protection/>
    </xf>
    <xf numFmtId="7" fontId="26" fillId="11" borderId="1" xfId="0" applyNumberFormat="1" applyFont="1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4" fillId="9" borderId="1" xfId="0" applyNumberFormat="1" applyFont="1" applyFill="1" applyBorder="1"/>
    <xf numFmtId="1" fontId="0" fillId="9" borderId="1" xfId="0" applyNumberFormat="1" applyFill="1" applyBorder="1"/>
    <xf numFmtId="1" fontId="0" fillId="3" borderId="1" xfId="0" applyNumberFormat="1" applyFill="1" applyBorder="1"/>
    <xf numFmtId="0" fontId="0" fillId="3" borderId="1" xfId="0" applyNumberFormat="1" applyFill="1" applyBorder="1"/>
    <xf numFmtId="1" fontId="0" fillId="8" borderId="1" xfId="0" applyNumberFormat="1" applyFill="1" applyBorder="1"/>
    <xf numFmtId="1" fontId="0" fillId="4" borderId="1" xfId="0" applyNumberFormat="1" applyFill="1" applyBorder="1"/>
    <xf numFmtId="44" fontId="2" fillId="4" borderId="3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9" fontId="4" fillId="0" borderId="1" xfId="0" applyNumberFormat="1" applyFont="1" applyFill="1" applyBorder="1"/>
    <xf numFmtId="1" fontId="0" fillId="0" borderId="1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0" fillId="0" borderId="5" xfId="0" applyNumberFormat="1" applyBorder="1"/>
    <xf numFmtId="49" fontId="4" fillId="0" borderId="5" xfId="0" applyNumberFormat="1" applyFont="1" applyFill="1" applyBorder="1"/>
    <xf numFmtId="1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/>
    <xf numFmtId="1" fontId="4" fillId="9" borderId="5" xfId="0" applyNumberFormat="1" applyFont="1" applyFill="1" applyBorder="1"/>
    <xf numFmtId="4" fontId="2" fillId="12" borderId="5" xfId="0" applyNumberFormat="1" applyFont="1" applyFill="1" applyBorder="1" applyAlignment="1">
      <alignment horizontal="center" vertical="center"/>
    </xf>
    <xf numFmtId="4" fontId="0" fillId="13" borderId="5" xfId="0" applyNumberFormat="1" applyFill="1" applyBorder="1" applyAlignment="1">
      <alignment horizontal="center" vertical="center"/>
    </xf>
    <xf numFmtId="4" fontId="0" fillId="0" borderId="5" xfId="0" applyNumberFormat="1" applyBorder="1"/>
    <xf numFmtId="0" fontId="0" fillId="3" borderId="1" xfId="0" applyFill="1" applyBorder="1"/>
    <xf numFmtId="49" fontId="4" fillId="9" borderId="1" xfId="0" applyNumberFormat="1" applyFont="1" applyFill="1" applyBorder="1"/>
    <xf numFmtId="1" fontId="4" fillId="9" borderId="1" xfId="0" applyNumberFormat="1" applyFon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49" fontId="4" fillId="8" borderId="1" xfId="0" applyNumberFormat="1" applyFont="1" applyFill="1" applyBorder="1"/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/>
    <xf numFmtId="1" fontId="4" fillId="8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/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1" fontId="4" fillId="4" borderId="1" xfId="0" applyNumberFormat="1" applyFont="1" applyFill="1" applyBorder="1" applyAlignment="1">
      <alignment horizontal="center" vertical="center"/>
    </xf>
    <xf numFmtId="0" fontId="0" fillId="9" borderId="1" xfId="0" applyFill="1" applyBorder="1"/>
    <xf numFmtId="49" fontId="0" fillId="8" borderId="1" xfId="0" applyNumberFormat="1" applyFill="1" applyBorder="1"/>
    <xf numFmtId="49" fontId="0" fillId="4" borderId="1" xfId="0" applyNumberFormat="1" applyFill="1" applyBorder="1"/>
    <xf numFmtId="49" fontId="0" fillId="3" borderId="1" xfId="0" applyNumberFormat="1" applyFill="1" applyBorder="1"/>
    <xf numFmtId="49" fontId="0" fillId="9" borderId="1" xfId="0" applyNumberFormat="1" applyFill="1" applyBorder="1"/>
    <xf numFmtId="4" fontId="0" fillId="9" borderId="1" xfId="0" applyNumberFormat="1" applyFill="1" applyBorder="1" applyAlignment="1">
      <alignment horizontal="center" vertical="center"/>
    </xf>
    <xf numFmtId="4" fontId="0" fillId="9" borderId="1" xfId="0" applyNumberFormat="1" applyFill="1" applyBorder="1"/>
    <xf numFmtId="4" fontId="0" fillId="3" borderId="1" xfId="0" applyNumberFormat="1" applyFill="1" applyBorder="1" applyAlignment="1">
      <alignment horizontal="center" vertical="center"/>
    </xf>
    <xf numFmtId="4" fontId="0" fillId="8" borderId="1" xfId="0" applyNumberFormat="1" applyFill="1" applyBorder="1" applyAlignment="1">
      <alignment horizontal="center" vertical="center"/>
    </xf>
    <xf numFmtId="4" fontId="0" fillId="8" borderId="1" xfId="0" applyNumberFormat="1" applyFill="1" applyBorder="1"/>
    <xf numFmtId="4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/>
    <xf numFmtId="49" fontId="4" fillId="7" borderId="1" xfId="0" applyNumberFormat="1" applyFont="1" applyFill="1" applyBorder="1"/>
    <xf numFmtId="1" fontId="4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1" fontId="4" fillId="7" borderId="1" xfId="0" applyNumberFormat="1" applyFont="1" applyFill="1" applyBorder="1"/>
    <xf numFmtId="4" fontId="2" fillId="7" borderId="1" xfId="0" applyNumberFormat="1" applyFon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/>
    </xf>
    <xf numFmtId="4" fontId="0" fillId="7" borderId="1" xfId="0" applyNumberFormat="1" applyFill="1" applyBorder="1"/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4" fontId="2" fillId="8" borderId="1" xfId="0" applyNumberFormat="1" applyFont="1" applyFill="1" applyBorder="1" applyAlignment="1">
      <alignment horizontal="center" vertical="center"/>
    </xf>
    <xf numFmtId="49" fontId="0" fillId="14" borderId="1" xfId="0" applyNumberFormat="1" applyFill="1" applyBorder="1"/>
    <xf numFmtId="49" fontId="4" fillId="14" borderId="1" xfId="0" applyNumberFormat="1" applyFont="1" applyFill="1" applyBorder="1"/>
    <xf numFmtId="1" fontId="4" fillId="14" borderId="1" xfId="0" applyNumberFormat="1" applyFont="1" applyFill="1" applyBorder="1" applyAlignment="1">
      <alignment horizontal="center" vertical="center"/>
    </xf>
    <xf numFmtId="0" fontId="0" fillId="14" borderId="1" xfId="0" applyFill="1" applyBorder="1"/>
    <xf numFmtId="1" fontId="4" fillId="14" borderId="1" xfId="0" applyNumberFormat="1" applyFont="1" applyFill="1" applyBorder="1"/>
    <xf numFmtId="4" fontId="2" fillId="14" borderId="1" xfId="0" applyNumberFormat="1" applyFont="1" applyFill="1" applyBorder="1" applyAlignment="1">
      <alignment horizontal="center" vertical="center"/>
    </xf>
    <xf numFmtId="4" fontId="0" fillId="14" borderId="1" xfId="0" applyNumberFormat="1" applyFill="1" applyBorder="1" applyAlignment="1">
      <alignment horizontal="center" vertical="center"/>
    </xf>
    <xf numFmtId="4" fontId="0" fillId="14" borderId="1" xfId="0" applyNumberFormat="1" applyFill="1" applyBorder="1"/>
    <xf numFmtId="1" fontId="0" fillId="14" borderId="1" xfId="0" applyNumberFormat="1" applyFill="1" applyBorder="1" applyAlignment="1">
      <alignment horizontal="center" vertical="center"/>
    </xf>
    <xf numFmtId="0" fontId="2" fillId="14" borderId="1" xfId="0" applyFont="1" applyFill="1" applyBorder="1" applyAlignment="1" applyProtection="1">
      <alignment horizontal="center" vertical="center" wrapText="1"/>
      <protection/>
    </xf>
    <xf numFmtId="4" fontId="2" fillId="4" borderId="1" xfId="0" applyNumberFormat="1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0" fillId="9" borderId="2" xfId="0" applyNumberFormat="1" applyFill="1" applyBorder="1"/>
    <xf numFmtId="49" fontId="4" fillId="9" borderId="2" xfId="0" applyNumberFormat="1" applyFont="1" applyFill="1" applyBorder="1"/>
    <xf numFmtId="1" fontId="4" fillId="9" borderId="2" xfId="0" applyNumberFormat="1" applyFont="1" applyFill="1" applyBorder="1" applyAlignment="1">
      <alignment horizontal="center" vertical="center"/>
    </xf>
    <xf numFmtId="0" fontId="0" fillId="9" borderId="2" xfId="0" applyFill="1" applyBorder="1"/>
    <xf numFmtId="1" fontId="4" fillId="9" borderId="2" xfId="0" applyNumberFormat="1" applyFont="1" applyFill="1" applyBorder="1"/>
    <xf numFmtId="4" fontId="2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ill="1" applyBorder="1" applyAlignment="1">
      <alignment horizontal="center" vertical="center"/>
    </xf>
    <xf numFmtId="4" fontId="0" fillId="9" borderId="2" xfId="0" applyNumberFormat="1" applyFill="1" applyBorder="1"/>
    <xf numFmtId="49" fontId="4" fillId="10" borderId="6" xfId="0" applyNumberFormat="1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 wrapText="1"/>
    </xf>
    <xf numFmtId="4" fontId="0" fillId="10" borderId="6" xfId="0" applyNumberFormat="1" applyFill="1" applyBorder="1" applyAlignment="1">
      <alignment horizontal="center" vertical="center"/>
    </xf>
    <xf numFmtId="1" fontId="4" fillId="10" borderId="6" xfId="0" applyNumberFormat="1" applyFont="1" applyFill="1" applyBorder="1" applyAlignment="1">
      <alignment horizontal="center" vertical="center"/>
    </xf>
    <xf numFmtId="4" fontId="2" fillId="10" borderId="6" xfId="0" applyNumberFormat="1" applyFont="1" applyFill="1" applyBorder="1" applyAlignment="1">
      <alignment horizontal="center" vertical="center"/>
    </xf>
    <xf numFmtId="4" fontId="0" fillId="10" borderId="6" xfId="0" applyNumberFormat="1" applyFill="1" applyBorder="1" applyAlignment="1">
      <alignment horizontal="right" vertical="center"/>
    </xf>
    <xf numFmtId="49" fontId="4" fillId="7" borderId="7" xfId="0" applyNumberFormat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0" applyNumberFormat="1" applyFont="1" applyFill="1" applyBorder="1" applyAlignment="1">
      <alignment horizontal="center" vertical="center"/>
    </xf>
    <xf numFmtId="44" fontId="20" fillId="0" borderId="0" xfId="0" applyNumberFormat="1" applyFont="1" applyFill="1" applyBorder="1" applyAlignment="1">
      <alignment/>
    </xf>
    <xf numFmtId="0" fontId="0" fillId="0" borderId="0" xfId="0" applyBorder="1"/>
    <xf numFmtId="44" fontId="22" fillId="0" borderId="0" xfId="0" applyNumberFormat="1" applyFont="1" applyFill="1" applyBorder="1" applyAlignment="1">
      <alignment/>
    </xf>
    <xf numFmtId="0" fontId="18" fillId="0" borderId="0" xfId="0" applyFont="1" applyFill="1" applyBorder="1"/>
    <xf numFmtId="0" fontId="12" fillId="0" borderId="1" xfId="20" applyNumberFormat="1" applyFont="1" applyFill="1" applyBorder="1" applyAlignment="1">
      <alignment horizontal="left" vertical="center"/>
      <protection/>
    </xf>
    <xf numFmtId="0" fontId="12" fillId="0" borderId="1" xfId="20" applyNumberFormat="1" applyFont="1" applyFill="1" applyBorder="1" applyAlignment="1">
      <alignment horizontal="left" vertical="center" wrapText="1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6" borderId="1" xfId="0" applyNumberFormat="1" applyFill="1" applyBorder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0" fontId="12" fillId="0" borderId="1" xfId="21" applyNumberFormat="1" applyFont="1" applyFill="1" applyBorder="1" applyAlignment="1">
      <alignment horizontal="left" vertical="center" wrapText="1"/>
      <protection/>
    </xf>
    <xf numFmtId="0" fontId="12" fillId="0" borderId="1" xfId="21" applyFont="1" applyFill="1" applyBorder="1" applyAlignment="1">
      <alignment horizontal="left" vertical="center" wrapText="1"/>
      <protection/>
    </xf>
    <xf numFmtId="0" fontId="12" fillId="0" borderId="1" xfId="21" applyFont="1" applyFill="1" applyBorder="1" applyAlignment="1">
      <alignment horizontal="center" vertical="center"/>
      <protection/>
    </xf>
    <xf numFmtId="3" fontId="0" fillId="3" borderId="1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19" fillId="4" borderId="1" xfId="0" applyNumberFormat="1" applyFont="1" applyFill="1" applyBorder="1"/>
    <xf numFmtId="0" fontId="11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15" borderId="1" xfId="0" applyFont="1" applyFill="1" applyBorder="1" applyAlignment="1">
      <alignment horizontal="center" vertical="center" wrapText="1"/>
    </xf>
    <xf numFmtId="44" fontId="22" fillId="0" borderId="1" xfId="0" applyNumberFormat="1" applyFont="1" applyFill="1" applyBorder="1" applyAlignment="1">
      <alignment/>
    </xf>
    <xf numFmtId="44" fontId="20" fillId="0" borderId="1" xfId="0" applyNumberFormat="1" applyFont="1" applyFill="1" applyBorder="1" applyAlignment="1">
      <alignment/>
    </xf>
    <xf numFmtId="44" fontId="22" fillId="11" borderId="1" xfId="0" applyNumberFormat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right"/>
    </xf>
    <xf numFmtId="0" fontId="22" fillId="15" borderId="12" xfId="0" applyFont="1" applyFill="1" applyBorder="1" applyAlignment="1">
      <alignment horizontal="center"/>
    </xf>
    <xf numFmtId="0" fontId="22" fillId="15" borderId="13" xfId="0" applyFont="1" applyFill="1" applyBorder="1" applyAlignment="1">
      <alignment horizontal="center"/>
    </xf>
    <xf numFmtId="0" fontId="22" fillId="15" borderId="14" xfId="0" applyFont="1" applyFill="1" applyBorder="1" applyAlignment="1">
      <alignment horizontal="center"/>
    </xf>
    <xf numFmtId="0" fontId="9" fillId="5" borderId="12" xfId="0" applyFont="1" applyFill="1" applyBorder="1" applyAlignment="1" applyProtection="1">
      <alignment horizontal="center" vertical="center"/>
      <protection/>
    </xf>
    <xf numFmtId="0" fontId="9" fillId="5" borderId="14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/>
      <protection/>
    </xf>
    <xf numFmtId="0" fontId="24" fillId="4" borderId="12" xfId="0" applyFont="1" applyFill="1" applyBorder="1" applyAlignment="1" applyProtection="1">
      <alignment horizontal="center"/>
      <protection/>
    </xf>
    <xf numFmtId="0" fontId="24" fillId="4" borderId="13" xfId="0" applyFont="1" applyFill="1" applyBorder="1" applyAlignment="1" applyProtection="1">
      <alignment horizontal="center"/>
      <protection/>
    </xf>
    <xf numFmtId="0" fontId="24" fillId="4" borderId="14" xfId="0" applyFont="1" applyFill="1" applyBorder="1" applyAlignment="1" applyProtection="1">
      <alignment horizontal="center"/>
      <protection/>
    </xf>
    <xf numFmtId="0" fontId="26" fillId="11" borderId="12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11" fillId="4" borderId="3" xfId="0" applyNumberFormat="1" applyFont="1" applyFill="1" applyBorder="1" applyAlignment="1" applyProtection="1">
      <alignment horizontal="right" vertical="center" wrapText="1"/>
      <protection/>
    </xf>
    <xf numFmtId="0" fontId="11" fillId="4" borderId="1" xfId="0" applyNumberFormat="1" applyFont="1" applyFill="1" applyBorder="1" applyAlignment="1" applyProtection="1">
      <alignment horizontal="right" vertical="center" wrapText="1"/>
      <protection/>
    </xf>
    <xf numFmtId="0" fontId="11" fillId="4" borderId="12" xfId="0" applyNumberFormat="1" applyFont="1" applyFill="1" applyBorder="1" applyAlignment="1" applyProtection="1">
      <alignment horizontal="center" vertical="center" wrapText="1"/>
      <protection/>
    </xf>
    <xf numFmtId="0" fontId="11" fillId="4" borderId="13" xfId="0" applyNumberFormat="1" applyFont="1" applyFill="1" applyBorder="1" applyAlignment="1" applyProtection="1">
      <alignment horizontal="center" vertical="center" wrapText="1"/>
      <protection/>
    </xf>
    <xf numFmtId="0" fontId="11" fillId="4" borderId="14" xfId="0" applyNumberFormat="1" applyFont="1" applyFill="1" applyBorder="1" applyAlignment="1" applyProtection="1">
      <alignment horizontal="center" vertical="center" wrapText="1"/>
      <protection/>
    </xf>
    <xf numFmtId="0" fontId="24" fillId="4" borderId="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5" borderId="12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0" fillId="12" borderId="16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4" fontId="5" fillId="2" borderId="17" xfId="0" applyNumberFormat="1" applyFont="1" applyFill="1" applyBorder="1" applyAlignment="1" applyProtection="1">
      <alignment horizontal="center" vertical="center"/>
      <protection/>
    </xf>
    <xf numFmtId="4" fontId="5" fillId="2" borderId="14" xfId="0" applyNumberFormat="1" applyFont="1" applyFill="1" applyBorder="1" applyAlignment="1" applyProtection="1">
      <alignment horizontal="center" vertical="center"/>
      <protection/>
    </xf>
    <xf numFmtId="4" fontId="5" fillId="2" borderId="18" xfId="0" applyNumberFormat="1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0" fillId="12" borderId="20" xfId="0" applyFont="1" applyFill="1" applyBorder="1" applyAlignment="1" applyProtection="1">
      <alignment horizontal="center" vertical="center" wrapText="1"/>
      <protection/>
    </xf>
    <xf numFmtId="49" fontId="4" fillId="10" borderId="6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left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2" fillId="12" borderId="22" xfId="0" applyFont="1" applyFill="1" applyBorder="1" applyAlignment="1" applyProtection="1">
      <alignment horizontal="center" vertical="center"/>
      <protection/>
    </xf>
    <xf numFmtId="0" fontId="2" fillId="12" borderId="23" xfId="0" applyFont="1" applyFill="1" applyBorder="1" applyAlignment="1" applyProtection="1">
      <alignment horizontal="center" vertical="center"/>
      <protection/>
    </xf>
    <xf numFmtId="0" fontId="2" fillId="12" borderId="24" xfId="0" applyFont="1" applyFill="1" applyBorder="1" applyAlignment="1" applyProtection="1">
      <alignment horizontal="center" vertical="center"/>
      <protection/>
    </xf>
    <xf numFmtId="4" fontId="22" fillId="11" borderId="25" xfId="0" applyNumberFormat="1" applyFont="1" applyFill="1" applyBorder="1" applyAlignment="1">
      <alignment horizontal="center"/>
    </xf>
    <xf numFmtId="4" fontId="22" fillId="11" borderId="21" xfId="0" applyNumberFormat="1" applyFont="1" applyFill="1" applyBorder="1" applyAlignment="1">
      <alignment horizontal="center"/>
    </xf>
    <xf numFmtId="4" fontId="22" fillId="11" borderId="26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 vertical="center" wrapText="1"/>
      <protection/>
    </xf>
    <xf numFmtId="49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22" fillId="11" borderId="4" xfId="0" applyFont="1" applyFill="1" applyBorder="1" applyAlignment="1">
      <alignment horizontal="center"/>
    </xf>
    <xf numFmtId="0" fontId="22" fillId="11" borderId="5" xfId="0" applyFont="1" applyFill="1" applyBorder="1" applyAlignment="1">
      <alignment horizontal="center"/>
    </xf>
    <xf numFmtId="0" fontId="22" fillId="11" borderId="30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" fillId="12" borderId="31" xfId="0" applyFont="1" applyFill="1" applyBorder="1" applyAlignment="1" applyProtection="1">
      <alignment horizontal="center" vertical="center"/>
      <protection/>
    </xf>
    <xf numFmtId="0" fontId="0" fillId="12" borderId="32" xfId="0" applyFont="1" applyFill="1" applyBorder="1" applyAlignment="1" applyProtection="1">
      <alignment horizontal="center" vertical="center"/>
      <protection/>
    </xf>
    <xf numFmtId="49" fontId="5" fillId="2" borderId="12" xfId="0" applyNumberFormat="1" applyFont="1" applyFill="1" applyBorder="1" applyAlignment="1" applyProtection="1">
      <alignment horizontal="center" vertical="center"/>
      <protection/>
    </xf>
    <xf numFmtId="0" fontId="0" fillId="12" borderId="33" xfId="0" applyFont="1" applyFill="1" applyBorder="1" applyAlignment="1" applyProtection="1">
      <alignment horizontal="center" vertical="center"/>
      <protection/>
    </xf>
    <xf numFmtId="0" fontId="2" fillId="12" borderId="19" xfId="0" applyFont="1" applyFill="1" applyBorder="1" applyAlignment="1" applyProtection="1">
      <alignment horizontal="center" vertical="center"/>
      <protection/>
    </xf>
    <xf numFmtId="0" fontId="0" fillId="12" borderId="2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18"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AE6B-6618-4B7B-898E-6ABF125AE7B7}">
  <dimension ref="A1:H78"/>
  <sheetViews>
    <sheetView tabSelected="1" zoomScale="85" zoomScaleNormal="85" workbookViewId="0" topLeftCell="A1">
      <selection activeCell="D76" sqref="D76"/>
    </sheetView>
  </sheetViews>
  <sheetFormatPr defaultColWidth="9.140625" defaultRowHeight="15"/>
  <cols>
    <col min="2" max="2" width="31.00390625" style="0" bestFit="1" customWidth="1"/>
    <col min="3" max="3" width="56.140625" style="0" customWidth="1"/>
    <col min="4" max="4" width="10.8515625" style="0" bestFit="1" customWidth="1"/>
    <col min="5" max="5" width="27.8515625" style="0" bestFit="1" customWidth="1"/>
    <col min="6" max="6" width="25.28125" style="0" bestFit="1" customWidth="1"/>
    <col min="7" max="7" width="26.140625" style="0" bestFit="1" customWidth="1"/>
    <col min="8" max="8" width="26.140625" style="0" customWidth="1"/>
    <col min="9" max="9" width="14.8515625" style="0" customWidth="1"/>
  </cols>
  <sheetData>
    <row r="1" spans="1:6" ht="21">
      <c r="A1" s="202" t="s">
        <v>509</v>
      </c>
      <c r="B1" s="202"/>
      <c r="C1" s="202"/>
      <c r="D1" s="202"/>
      <c r="E1" s="202"/>
      <c r="F1" s="202"/>
    </row>
    <row r="2" spans="1:6" ht="15">
      <c r="A2" s="203" t="s">
        <v>458</v>
      </c>
      <c r="B2" s="203"/>
      <c r="C2" s="203"/>
      <c r="D2" s="203"/>
      <c r="E2" s="203"/>
      <c r="F2" s="203"/>
    </row>
    <row r="4" spans="1:6" ht="21">
      <c r="A4" s="174" t="s">
        <v>172</v>
      </c>
      <c r="B4" s="174"/>
      <c r="C4" s="174"/>
      <c r="D4" s="174"/>
      <c r="E4" s="174"/>
      <c r="F4" s="174"/>
    </row>
    <row r="5" spans="1:6" ht="15">
      <c r="A5" s="36" t="s">
        <v>127</v>
      </c>
      <c r="B5" s="204" t="s">
        <v>0</v>
      </c>
      <c r="C5" s="205"/>
      <c r="D5" s="206"/>
      <c r="E5" s="36" t="s">
        <v>98</v>
      </c>
      <c r="F5" s="37" t="s">
        <v>459</v>
      </c>
    </row>
    <row r="6" spans="1:6" ht="15">
      <c r="A6" s="38">
        <v>1</v>
      </c>
      <c r="B6" s="196" t="s">
        <v>167</v>
      </c>
      <c r="C6" s="197"/>
      <c r="D6" s="198"/>
      <c r="E6" s="42" t="s">
        <v>99</v>
      </c>
      <c r="F6" s="39"/>
    </row>
    <row r="7" spans="1:6" ht="15">
      <c r="A7" s="38">
        <v>2</v>
      </c>
      <c r="B7" s="196" t="s">
        <v>460</v>
      </c>
      <c r="C7" s="197"/>
      <c r="D7" s="198"/>
      <c r="E7" s="40" t="s">
        <v>102</v>
      </c>
      <c r="F7" s="39"/>
    </row>
    <row r="8" spans="1:6" ht="15">
      <c r="A8" s="38">
        <v>3</v>
      </c>
      <c r="B8" s="196" t="s">
        <v>163</v>
      </c>
      <c r="C8" s="197"/>
      <c r="D8" s="198"/>
      <c r="E8" s="110" t="s">
        <v>103</v>
      </c>
      <c r="F8" s="39"/>
    </row>
    <row r="9" spans="1:6" ht="15">
      <c r="A9" s="38">
        <v>4</v>
      </c>
      <c r="B9" s="196" t="s">
        <v>164</v>
      </c>
      <c r="C9" s="197"/>
      <c r="D9" s="198"/>
      <c r="E9" s="41" t="s">
        <v>100</v>
      </c>
      <c r="F9" s="39"/>
    </row>
    <row r="10" spans="1:6" ht="15">
      <c r="A10" s="38">
        <v>5</v>
      </c>
      <c r="B10" s="196" t="s">
        <v>165</v>
      </c>
      <c r="C10" s="197"/>
      <c r="D10" s="198"/>
      <c r="E10" s="121" t="s">
        <v>101</v>
      </c>
      <c r="F10" s="39"/>
    </row>
    <row r="11" spans="1:6" ht="15" customHeight="1">
      <c r="A11" s="38">
        <v>6</v>
      </c>
      <c r="B11" s="196" t="s">
        <v>166</v>
      </c>
      <c r="C11" s="197"/>
      <c r="D11" s="198"/>
      <c r="E11" s="36" t="s">
        <v>104</v>
      </c>
      <c r="F11" s="39"/>
    </row>
    <row r="12" spans="1:6" ht="17.25" customHeight="1">
      <c r="A12" s="38">
        <v>7</v>
      </c>
      <c r="B12" s="196" t="s">
        <v>175</v>
      </c>
      <c r="C12" s="197"/>
      <c r="D12" s="198"/>
      <c r="E12" s="43" t="s">
        <v>154</v>
      </c>
      <c r="F12" s="39"/>
    </row>
    <row r="13" spans="1:6" ht="15">
      <c r="A13" s="191" t="s">
        <v>464</v>
      </c>
      <c r="B13" s="191"/>
      <c r="C13" s="191"/>
      <c r="D13" s="191"/>
      <c r="E13" s="191"/>
      <c r="F13" s="48">
        <f>' Úklid místnosti, čištění oken'!U260</f>
        <v>0</v>
      </c>
    </row>
    <row r="14" spans="1:6" ht="15">
      <c r="A14" s="10"/>
      <c r="B14" s="44"/>
      <c r="C14" s="11"/>
      <c r="D14" s="11"/>
      <c r="E14" s="9"/>
      <c r="F14" s="9"/>
    </row>
    <row r="15" spans="1:6" ht="21">
      <c r="A15" s="174" t="s">
        <v>461</v>
      </c>
      <c r="B15" s="174"/>
      <c r="C15" s="174"/>
      <c r="D15" s="174"/>
      <c r="E15" s="174"/>
      <c r="F15" s="174"/>
    </row>
    <row r="16" spans="1:6" ht="30">
      <c r="A16" s="45" t="s">
        <v>127</v>
      </c>
      <c r="B16" s="192" t="s">
        <v>462</v>
      </c>
      <c r="C16" s="193"/>
      <c r="D16" s="194"/>
      <c r="E16" s="45" t="s">
        <v>463</v>
      </c>
      <c r="F16" s="45" t="s">
        <v>510</v>
      </c>
    </row>
    <row r="17" spans="1:6" ht="15">
      <c r="A17" s="46">
        <v>1</v>
      </c>
      <c r="B17" s="199" t="s">
        <v>506</v>
      </c>
      <c r="C17" s="200"/>
      <c r="D17" s="201"/>
      <c r="E17" s="47">
        <v>50</v>
      </c>
      <c r="F17" s="39"/>
    </row>
    <row r="18" spans="1:6" ht="15">
      <c r="A18" s="191" t="s">
        <v>464</v>
      </c>
      <c r="B18" s="191"/>
      <c r="C18" s="191"/>
      <c r="D18" s="191"/>
      <c r="E18" s="191"/>
      <c r="F18" s="48">
        <f>E17*F17</f>
        <v>0</v>
      </c>
    </row>
    <row r="20" spans="1:6" ht="21">
      <c r="A20" s="177" t="s">
        <v>465</v>
      </c>
      <c r="B20" s="178"/>
      <c r="C20" s="178"/>
      <c r="D20" s="178"/>
      <c r="E20" s="178"/>
      <c r="F20" s="179"/>
    </row>
    <row r="21" spans="1:7" ht="30">
      <c r="A21" s="45" t="s">
        <v>127</v>
      </c>
      <c r="B21" s="192" t="s">
        <v>466</v>
      </c>
      <c r="C21" s="193"/>
      <c r="D21" s="194"/>
      <c r="E21" s="45" t="s">
        <v>463</v>
      </c>
      <c r="F21" s="45" t="s">
        <v>510</v>
      </c>
      <c r="G21" s="148"/>
    </row>
    <row r="22" spans="1:7" ht="15">
      <c r="A22" s="46">
        <v>1</v>
      </c>
      <c r="B22" s="189" t="s">
        <v>467</v>
      </c>
      <c r="C22" s="189"/>
      <c r="D22" s="189"/>
      <c r="E22" s="47">
        <v>32</v>
      </c>
      <c r="F22" s="39"/>
      <c r="G22" s="6"/>
    </row>
    <row r="23" spans="1:7" ht="15">
      <c r="A23" s="46">
        <v>2</v>
      </c>
      <c r="B23" s="189" t="s">
        <v>505</v>
      </c>
      <c r="C23" s="189"/>
      <c r="D23" s="189"/>
      <c r="E23" s="47">
        <v>25</v>
      </c>
      <c r="F23" s="39"/>
      <c r="G23" s="6"/>
    </row>
    <row r="24" spans="1:7" ht="15">
      <c r="A24" s="46">
        <v>3</v>
      </c>
      <c r="B24" s="189" t="s">
        <v>507</v>
      </c>
      <c r="C24" s="189"/>
      <c r="D24" s="189"/>
      <c r="E24" s="47">
        <v>32</v>
      </c>
      <c r="F24" s="39"/>
      <c r="G24" s="6"/>
    </row>
    <row r="25" spans="1:6" ht="15">
      <c r="A25" s="190" t="s">
        <v>464</v>
      </c>
      <c r="B25" s="190"/>
      <c r="C25" s="190"/>
      <c r="D25" s="190"/>
      <c r="E25" s="190"/>
      <c r="F25" s="65">
        <f>E22*F22+E23*F23+E24*F24</f>
        <v>0</v>
      </c>
    </row>
    <row r="27" spans="1:7" ht="21">
      <c r="A27" s="174" t="s">
        <v>468</v>
      </c>
      <c r="B27" s="174"/>
      <c r="C27" s="174"/>
      <c r="D27" s="174"/>
      <c r="E27" s="174"/>
      <c r="F27" s="174"/>
      <c r="G27" s="174"/>
    </row>
    <row r="28" spans="1:7" ht="45">
      <c r="A28" s="168" t="s">
        <v>127</v>
      </c>
      <c r="B28" s="45" t="s">
        <v>156</v>
      </c>
      <c r="C28" s="45" t="s">
        <v>157</v>
      </c>
      <c r="D28" s="45" t="s">
        <v>128</v>
      </c>
      <c r="E28" s="45" t="s">
        <v>193</v>
      </c>
      <c r="F28" s="45" t="s">
        <v>129</v>
      </c>
      <c r="G28" s="45" t="s">
        <v>173</v>
      </c>
    </row>
    <row r="29" spans="1:7" s="3" customFormat="1" ht="45">
      <c r="A29" s="46">
        <v>1</v>
      </c>
      <c r="B29" s="154" t="s">
        <v>130</v>
      </c>
      <c r="C29" s="155" t="s">
        <v>160</v>
      </c>
      <c r="D29" s="156" t="s">
        <v>131</v>
      </c>
      <c r="E29" s="157">
        <v>3000</v>
      </c>
      <c r="F29" s="158"/>
      <c r="G29" s="159">
        <f>F29*E29</f>
        <v>0</v>
      </c>
    </row>
    <row r="30" spans="1:7" s="3" customFormat="1" ht="46.5">
      <c r="A30" s="46">
        <v>2</v>
      </c>
      <c r="B30" s="154" t="s">
        <v>132</v>
      </c>
      <c r="C30" s="155" t="s">
        <v>159</v>
      </c>
      <c r="D30" s="156" t="s">
        <v>133</v>
      </c>
      <c r="E30" s="157">
        <v>50</v>
      </c>
      <c r="F30" s="158"/>
      <c r="G30" s="159">
        <f aca="true" t="shared" si="0" ref="G30:G48">F30*E30</f>
        <v>0</v>
      </c>
    </row>
    <row r="31" spans="1:7" s="3" customFormat="1" ht="30.75">
      <c r="A31" s="46">
        <v>3</v>
      </c>
      <c r="B31" s="160" t="s">
        <v>134</v>
      </c>
      <c r="C31" s="161" t="s">
        <v>178</v>
      </c>
      <c r="D31" s="162" t="s">
        <v>135</v>
      </c>
      <c r="E31" s="157">
        <v>20</v>
      </c>
      <c r="F31" s="158"/>
      <c r="G31" s="159">
        <f t="shared" si="0"/>
        <v>0</v>
      </c>
    </row>
    <row r="32" spans="1:7" s="3" customFormat="1" ht="45.75">
      <c r="A32" s="46">
        <v>4</v>
      </c>
      <c r="B32" s="160" t="s">
        <v>136</v>
      </c>
      <c r="C32" s="161" t="s">
        <v>179</v>
      </c>
      <c r="D32" s="162" t="s">
        <v>135</v>
      </c>
      <c r="E32" s="163">
        <v>20</v>
      </c>
      <c r="F32" s="164"/>
      <c r="G32" s="165">
        <f t="shared" si="0"/>
        <v>0</v>
      </c>
    </row>
    <row r="33" spans="1:7" s="3" customFormat="1" ht="31.5">
      <c r="A33" s="46">
        <v>5</v>
      </c>
      <c r="B33" s="160" t="s">
        <v>137</v>
      </c>
      <c r="C33" s="161" t="s">
        <v>180</v>
      </c>
      <c r="D33" s="162" t="s">
        <v>135</v>
      </c>
      <c r="E33" s="157">
        <v>5</v>
      </c>
      <c r="F33" s="158"/>
      <c r="G33" s="159">
        <f t="shared" si="0"/>
        <v>0</v>
      </c>
    </row>
    <row r="34" spans="1:7" s="3" customFormat="1" ht="15.75">
      <c r="A34" s="46">
        <v>6</v>
      </c>
      <c r="B34" s="160" t="s">
        <v>138</v>
      </c>
      <c r="C34" s="161" t="s">
        <v>181</v>
      </c>
      <c r="D34" s="162" t="s">
        <v>135</v>
      </c>
      <c r="E34" s="157">
        <v>10</v>
      </c>
      <c r="F34" s="158"/>
      <c r="G34" s="159">
        <f t="shared" si="0"/>
        <v>0</v>
      </c>
    </row>
    <row r="35" spans="1:7" s="3" customFormat="1" ht="31.5">
      <c r="A35" s="46">
        <v>7</v>
      </c>
      <c r="B35" s="160" t="s">
        <v>139</v>
      </c>
      <c r="C35" s="161" t="s">
        <v>183</v>
      </c>
      <c r="D35" s="162" t="s">
        <v>182</v>
      </c>
      <c r="E35" s="157">
        <v>20</v>
      </c>
      <c r="F35" s="158"/>
      <c r="G35" s="159">
        <f t="shared" si="0"/>
        <v>0</v>
      </c>
    </row>
    <row r="36" spans="1:7" s="3" customFormat="1" ht="30.75">
      <c r="A36" s="46">
        <v>8</v>
      </c>
      <c r="B36" s="160" t="s">
        <v>141</v>
      </c>
      <c r="C36" s="161" t="s">
        <v>184</v>
      </c>
      <c r="D36" s="162" t="s">
        <v>135</v>
      </c>
      <c r="E36" s="157">
        <v>20</v>
      </c>
      <c r="F36" s="158"/>
      <c r="G36" s="159">
        <f t="shared" si="0"/>
        <v>0</v>
      </c>
    </row>
    <row r="37" spans="1:7" s="3" customFormat="1" ht="46.5">
      <c r="A37" s="46">
        <v>9</v>
      </c>
      <c r="B37" s="160" t="s">
        <v>142</v>
      </c>
      <c r="C37" s="161" t="s">
        <v>508</v>
      </c>
      <c r="D37" s="162" t="s">
        <v>135</v>
      </c>
      <c r="E37" s="157">
        <v>20</v>
      </c>
      <c r="F37" s="158"/>
      <c r="G37" s="159">
        <f t="shared" si="0"/>
        <v>0</v>
      </c>
    </row>
    <row r="38" spans="1:7" s="3" customFormat="1" ht="30">
      <c r="A38" s="46">
        <v>12</v>
      </c>
      <c r="B38" s="155" t="s">
        <v>145</v>
      </c>
      <c r="C38" s="155" t="s">
        <v>155</v>
      </c>
      <c r="D38" s="166" t="s">
        <v>135</v>
      </c>
      <c r="E38" s="157">
        <v>75</v>
      </c>
      <c r="F38" s="158"/>
      <c r="G38" s="159">
        <f t="shared" si="0"/>
        <v>0</v>
      </c>
    </row>
    <row r="39" spans="1:7" s="3" customFormat="1" ht="45">
      <c r="A39" s="46">
        <v>10</v>
      </c>
      <c r="B39" s="160" t="s">
        <v>143</v>
      </c>
      <c r="C39" s="161" t="s">
        <v>185</v>
      </c>
      <c r="D39" s="162" t="s">
        <v>135</v>
      </c>
      <c r="E39" s="157">
        <v>5</v>
      </c>
      <c r="F39" s="158"/>
      <c r="G39" s="159">
        <f t="shared" si="0"/>
        <v>0</v>
      </c>
    </row>
    <row r="40" spans="1:7" s="3" customFormat="1" ht="45">
      <c r="A40" s="46">
        <v>11</v>
      </c>
      <c r="B40" s="160" t="s">
        <v>143</v>
      </c>
      <c r="C40" s="161" t="s">
        <v>158</v>
      </c>
      <c r="D40" s="162" t="s">
        <v>144</v>
      </c>
      <c r="E40" s="157">
        <v>60</v>
      </c>
      <c r="F40" s="158"/>
      <c r="G40" s="159">
        <f t="shared" si="0"/>
        <v>0</v>
      </c>
    </row>
    <row r="41" spans="1:7" s="3" customFormat="1" ht="31.5">
      <c r="A41" s="46">
        <v>13</v>
      </c>
      <c r="B41" s="160" t="s">
        <v>146</v>
      </c>
      <c r="C41" s="161" t="s">
        <v>186</v>
      </c>
      <c r="D41" s="162" t="s">
        <v>140</v>
      </c>
      <c r="E41" s="157">
        <v>50</v>
      </c>
      <c r="F41" s="158"/>
      <c r="G41" s="159">
        <f t="shared" si="0"/>
        <v>0</v>
      </c>
    </row>
    <row r="42" spans="1:7" s="3" customFormat="1" ht="15.75">
      <c r="A42" s="46">
        <v>14</v>
      </c>
      <c r="B42" s="160" t="s">
        <v>147</v>
      </c>
      <c r="C42" s="161" t="s">
        <v>187</v>
      </c>
      <c r="D42" s="162" t="s">
        <v>148</v>
      </c>
      <c r="E42" s="157">
        <v>100</v>
      </c>
      <c r="F42" s="158"/>
      <c r="G42" s="159">
        <f t="shared" si="0"/>
        <v>0</v>
      </c>
    </row>
    <row r="43" spans="1:7" s="3" customFormat="1" ht="15.75">
      <c r="A43" s="46">
        <v>15</v>
      </c>
      <c r="B43" s="160" t="s">
        <v>147</v>
      </c>
      <c r="C43" s="161" t="s">
        <v>188</v>
      </c>
      <c r="D43" s="162" t="s">
        <v>148</v>
      </c>
      <c r="E43" s="157">
        <v>50</v>
      </c>
      <c r="F43" s="158"/>
      <c r="G43" s="159">
        <f t="shared" si="0"/>
        <v>0</v>
      </c>
    </row>
    <row r="44" spans="1:7" s="3" customFormat="1" ht="45.75">
      <c r="A44" s="46">
        <v>16</v>
      </c>
      <c r="B44" s="160" t="s">
        <v>149</v>
      </c>
      <c r="C44" s="161" t="s">
        <v>189</v>
      </c>
      <c r="D44" s="162" t="s">
        <v>148</v>
      </c>
      <c r="E44" s="157">
        <v>120</v>
      </c>
      <c r="F44" s="158"/>
      <c r="G44" s="159">
        <f t="shared" si="0"/>
        <v>0</v>
      </c>
    </row>
    <row r="45" spans="1:7" s="3" customFormat="1" ht="31.5">
      <c r="A45" s="46">
        <v>17</v>
      </c>
      <c r="B45" s="160" t="s">
        <v>150</v>
      </c>
      <c r="C45" s="161" t="s">
        <v>190</v>
      </c>
      <c r="D45" s="162" t="s">
        <v>148</v>
      </c>
      <c r="E45" s="157">
        <v>50</v>
      </c>
      <c r="F45" s="158"/>
      <c r="G45" s="159">
        <f t="shared" si="0"/>
        <v>0</v>
      </c>
    </row>
    <row r="46" spans="1:7" s="3" customFormat="1" ht="31.5">
      <c r="A46" s="46">
        <v>18</v>
      </c>
      <c r="B46" s="160" t="s">
        <v>151</v>
      </c>
      <c r="C46" s="161" t="s">
        <v>191</v>
      </c>
      <c r="D46" s="162" t="s">
        <v>148</v>
      </c>
      <c r="E46" s="157">
        <v>30</v>
      </c>
      <c r="F46" s="158"/>
      <c r="G46" s="159">
        <f t="shared" si="0"/>
        <v>0</v>
      </c>
    </row>
    <row r="47" spans="1:7" s="3" customFormat="1" ht="45">
      <c r="A47" s="46">
        <v>19</v>
      </c>
      <c r="B47" s="160" t="s">
        <v>152</v>
      </c>
      <c r="C47" s="161" t="s">
        <v>153</v>
      </c>
      <c r="D47" s="162" t="s">
        <v>135</v>
      </c>
      <c r="E47" s="157">
        <v>50</v>
      </c>
      <c r="F47" s="158"/>
      <c r="G47" s="159">
        <f t="shared" si="0"/>
        <v>0</v>
      </c>
    </row>
    <row r="48" spans="1:7" s="3" customFormat="1" ht="15">
      <c r="A48" s="46">
        <v>20</v>
      </c>
      <c r="B48" s="160" t="s">
        <v>478</v>
      </c>
      <c r="C48" s="161" t="s">
        <v>500</v>
      </c>
      <c r="D48" s="162" t="s">
        <v>135</v>
      </c>
      <c r="E48" s="157">
        <v>60</v>
      </c>
      <c r="F48" s="158"/>
      <c r="G48" s="159">
        <f t="shared" si="0"/>
        <v>0</v>
      </c>
    </row>
    <row r="49" spans="1:7" ht="15.75">
      <c r="A49" s="195" t="s">
        <v>469</v>
      </c>
      <c r="B49" s="195"/>
      <c r="C49" s="195"/>
      <c r="D49" s="195"/>
      <c r="E49" s="195"/>
      <c r="F49" s="195"/>
      <c r="G49" s="167">
        <f>SUM(G29:G48)</f>
        <v>0</v>
      </c>
    </row>
    <row r="50" spans="2:6" ht="15">
      <c r="B50" s="8"/>
      <c r="C50" s="8"/>
      <c r="D50" s="8"/>
      <c r="E50" s="8"/>
      <c r="F50" s="8"/>
    </row>
    <row r="51" spans="1:6" ht="21" hidden="1">
      <c r="A51" s="177" t="s">
        <v>470</v>
      </c>
      <c r="B51" s="178"/>
      <c r="C51" s="178"/>
      <c r="D51" s="178"/>
      <c r="E51" s="178"/>
      <c r="F51" s="179"/>
    </row>
    <row r="52" spans="1:6" ht="15" hidden="1">
      <c r="A52" s="49" t="s">
        <v>126</v>
      </c>
      <c r="B52" s="49" t="s">
        <v>120</v>
      </c>
      <c r="C52" s="180" t="s">
        <v>0</v>
      </c>
      <c r="D52" s="181"/>
      <c r="E52" s="50" t="s">
        <v>161</v>
      </c>
      <c r="F52" s="50" t="s">
        <v>162</v>
      </c>
    </row>
    <row r="53" spans="1:6" ht="15" hidden="1">
      <c r="A53" s="51">
        <v>1</v>
      </c>
      <c r="B53" s="52" t="s">
        <v>194</v>
      </c>
      <c r="C53" s="182" t="s">
        <v>471</v>
      </c>
      <c r="D53" s="182"/>
      <c r="E53" s="53">
        <f>' Úklid místnosti, čištění oken'!U260</f>
        <v>0</v>
      </c>
      <c r="F53" s="53">
        <f>E53*2</f>
        <v>0</v>
      </c>
    </row>
    <row r="54" spans="1:6" ht="15" hidden="1">
      <c r="A54" s="51">
        <v>2</v>
      </c>
      <c r="B54" s="52" t="s">
        <v>194</v>
      </c>
      <c r="C54" s="182" t="s">
        <v>176</v>
      </c>
      <c r="D54" s="182"/>
      <c r="E54" s="53" t="e">
        <f>#REF!</f>
        <v>#REF!</v>
      </c>
      <c r="F54" s="53" t="e">
        <f aca="true" t="shared" si="1" ref="F54:F56">E54*2</f>
        <v>#REF!</v>
      </c>
    </row>
    <row r="55" spans="1:6" ht="15" hidden="1">
      <c r="A55" s="51">
        <v>3</v>
      </c>
      <c r="B55" s="52" t="s">
        <v>194</v>
      </c>
      <c r="C55" s="182" t="s">
        <v>177</v>
      </c>
      <c r="D55" s="182"/>
      <c r="E55" s="53">
        <f>F25</f>
        <v>0</v>
      </c>
      <c r="F55" s="53">
        <f t="shared" si="1"/>
        <v>0</v>
      </c>
    </row>
    <row r="56" spans="1:6" ht="15" hidden="1">
      <c r="A56" s="51">
        <v>4</v>
      </c>
      <c r="B56" s="52" t="s">
        <v>194</v>
      </c>
      <c r="C56" s="182" t="s">
        <v>472</v>
      </c>
      <c r="D56" s="182"/>
      <c r="E56" s="53">
        <f>G49</f>
        <v>0</v>
      </c>
      <c r="F56" s="53">
        <f t="shared" si="1"/>
        <v>0</v>
      </c>
    </row>
    <row r="57" spans="1:6" ht="15.75" hidden="1">
      <c r="A57" s="183" t="s">
        <v>473</v>
      </c>
      <c r="B57" s="184"/>
      <c r="C57" s="184"/>
      <c r="D57" s="185"/>
      <c r="E57" s="54" t="e">
        <f>SUM(E53:E56)</f>
        <v>#REF!</v>
      </c>
      <c r="F57" s="55" t="e">
        <f>SUM(F53:F56)</f>
        <v>#REF!</v>
      </c>
    </row>
    <row r="58" ht="15" hidden="1"/>
    <row r="59" spans="1:6" ht="21" hidden="1">
      <c r="A59" s="186" t="s">
        <v>474</v>
      </c>
      <c r="B59" s="187"/>
      <c r="C59" s="187"/>
      <c r="D59" s="187"/>
      <c r="E59" s="188"/>
      <c r="F59" s="56" t="e">
        <f>F57</f>
        <v>#REF!</v>
      </c>
    </row>
    <row r="60" spans="1:4" ht="15" hidden="1">
      <c r="A60" s="57"/>
      <c r="B60" s="57"/>
      <c r="C60" s="57"/>
      <c r="D60" s="58"/>
    </row>
    <row r="61" spans="1:6" ht="15" hidden="1">
      <c r="A61" s="175" t="s">
        <v>475</v>
      </c>
      <c r="B61" s="175"/>
      <c r="C61" s="175"/>
      <c r="D61" s="175"/>
      <c r="E61" s="175"/>
      <c r="F61" s="175"/>
    </row>
    <row r="62" spans="1:6" ht="15" hidden="1">
      <c r="A62" s="175" t="s">
        <v>476</v>
      </c>
      <c r="B62" s="175"/>
      <c r="C62" s="175"/>
      <c r="D62" s="175"/>
      <c r="E62" s="175"/>
      <c r="F62" s="175"/>
    </row>
    <row r="63" spans="1:6" ht="15" hidden="1">
      <c r="A63" s="175" t="s">
        <v>477</v>
      </c>
      <c r="B63" s="175"/>
      <c r="C63" s="175"/>
      <c r="D63" s="175"/>
      <c r="E63" s="175"/>
      <c r="F63" s="175"/>
    </row>
    <row r="64" ht="15" hidden="1"/>
    <row r="65" ht="15" hidden="1"/>
    <row r="67" spans="1:7" ht="18.75" customHeight="1">
      <c r="A67" s="174"/>
      <c r="B67" s="174"/>
      <c r="C67" s="174"/>
      <c r="D67" s="174"/>
      <c r="E67" s="174"/>
      <c r="F67" s="169" t="s">
        <v>499</v>
      </c>
      <c r="G67" s="169" t="s">
        <v>502</v>
      </c>
    </row>
    <row r="68" spans="1:7" ht="18.75" customHeight="1">
      <c r="A68" s="174" t="s">
        <v>172</v>
      </c>
      <c r="B68" s="174"/>
      <c r="C68" s="174"/>
      <c r="D68" s="174"/>
      <c r="E68" s="174"/>
      <c r="F68" s="170">
        <f>F13</f>
        <v>0</v>
      </c>
      <c r="G68" s="170">
        <f>F68*3</f>
        <v>0</v>
      </c>
    </row>
    <row r="69" spans="1:7" ht="18.75" customHeight="1">
      <c r="A69" s="177" t="s">
        <v>461</v>
      </c>
      <c r="B69" s="178"/>
      <c r="C69" s="178"/>
      <c r="D69" s="178"/>
      <c r="E69" s="179"/>
      <c r="F69" s="170">
        <f>F18</f>
        <v>0</v>
      </c>
      <c r="G69" s="170">
        <f>F69*3</f>
        <v>0</v>
      </c>
    </row>
    <row r="70" spans="1:7" ht="18.75" customHeight="1">
      <c r="A70" s="174" t="s">
        <v>465</v>
      </c>
      <c r="B70" s="174"/>
      <c r="C70" s="174"/>
      <c r="D70" s="174"/>
      <c r="E70" s="174"/>
      <c r="F70" s="170">
        <f>F25</f>
        <v>0</v>
      </c>
      <c r="G70" s="170">
        <f>F70*3</f>
        <v>0</v>
      </c>
    </row>
    <row r="71" spans="1:7" ht="18.75" customHeight="1">
      <c r="A71" s="174" t="s">
        <v>468</v>
      </c>
      <c r="B71" s="174"/>
      <c r="C71" s="174"/>
      <c r="D71" s="174"/>
      <c r="E71" s="174"/>
      <c r="F71" s="170">
        <f>G49</f>
        <v>0</v>
      </c>
      <c r="G71" s="170">
        <f>F71*3</f>
        <v>0</v>
      </c>
    </row>
    <row r="72" spans="1:7" ht="21">
      <c r="A72" s="176" t="s">
        <v>504</v>
      </c>
      <c r="B72" s="176"/>
      <c r="C72" s="176"/>
      <c r="D72" s="176"/>
      <c r="E72" s="176"/>
      <c r="F72" s="171">
        <f>SUM(F68:F71)</f>
        <v>0</v>
      </c>
      <c r="G72" s="171">
        <f>SUM(G68:G71)</f>
        <v>0</v>
      </c>
    </row>
    <row r="73" spans="5:7" s="151" customFormat="1" ht="21">
      <c r="E73" s="153"/>
      <c r="F73" s="150"/>
      <c r="G73" s="152"/>
    </row>
    <row r="74" spans="3:7" ht="63" customHeight="1">
      <c r="C74" s="173" t="s">
        <v>503</v>
      </c>
      <c r="D74" s="173"/>
      <c r="E74" s="173"/>
      <c r="F74" s="173"/>
      <c r="G74" s="172">
        <f>G72</f>
        <v>0</v>
      </c>
    </row>
    <row r="76" ht="15">
      <c r="H76" s="66"/>
    </row>
    <row r="78" ht="15">
      <c r="F78" s="3"/>
    </row>
  </sheetData>
  <mergeCells count="42">
    <mergeCell ref="A1:F1"/>
    <mergeCell ref="A2:F2"/>
    <mergeCell ref="A4:F4"/>
    <mergeCell ref="B5:D5"/>
    <mergeCell ref="B6:D6"/>
    <mergeCell ref="B7:D7"/>
    <mergeCell ref="B8:D8"/>
    <mergeCell ref="B9:D9"/>
    <mergeCell ref="B10:D10"/>
    <mergeCell ref="B11:D11"/>
    <mergeCell ref="B12:D12"/>
    <mergeCell ref="A15:F15"/>
    <mergeCell ref="B16:D16"/>
    <mergeCell ref="B17:D17"/>
    <mergeCell ref="A13:E13"/>
    <mergeCell ref="B24:D24"/>
    <mergeCell ref="A25:E25"/>
    <mergeCell ref="A51:F51"/>
    <mergeCell ref="A18:E18"/>
    <mergeCell ref="A20:F20"/>
    <mergeCell ref="B21:D21"/>
    <mergeCell ref="B22:D22"/>
    <mergeCell ref="B23:D23"/>
    <mergeCell ref="A27:G27"/>
    <mergeCell ref="A49:F49"/>
    <mergeCell ref="A61:F61"/>
    <mergeCell ref="A62:F62"/>
    <mergeCell ref="C52:D52"/>
    <mergeCell ref="C53:D53"/>
    <mergeCell ref="C54:D54"/>
    <mergeCell ref="C55:D55"/>
    <mergeCell ref="C56:D56"/>
    <mergeCell ref="A57:D57"/>
    <mergeCell ref="A59:E59"/>
    <mergeCell ref="C74:F74"/>
    <mergeCell ref="A68:E68"/>
    <mergeCell ref="A70:E70"/>
    <mergeCell ref="A71:E71"/>
    <mergeCell ref="A63:F63"/>
    <mergeCell ref="A67:E67"/>
    <mergeCell ref="A72:E72"/>
    <mergeCell ref="A69:E69"/>
  </mergeCells>
  <conditionalFormatting sqref="A17">
    <cfRule type="containsBlanks" priority="44" dxfId="9">
      <formula>LEN(TRIM(A17))=0</formula>
    </cfRule>
  </conditionalFormatting>
  <conditionalFormatting sqref="A17">
    <cfRule type="cellIs" priority="43" dxfId="8" operator="greaterThanOrEqual">
      <formula>1</formula>
    </cfRule>
  </conditionalFormatting>
  <conditionalFormatting sqref="A23">
    <cfRule type="cellIs" priority="37" dxfId="8" operator="greaterThanOrEqual">
      <formula>1</formula>
    </cfRule>
  </conditionalFormatting>
  <conditionalFormatting sqref="A22">
    <cfRule type="containsBlanks" priority="42" dxfId="9">
      <formula>LEN(TRIM(A22))=0</formula>
    </cfRule>
  </conditionalFormatting>
  <conditionalFormatting sqref="A22">
    <cfRule type="cellIs" priority="41" dxfId="8" operator="greaterThanOrEqual">
      <formula>1</formula>
    </cfRule>
  </conditionalFormatting>
  <conditionalFormatting sqref="A24">
    <cfRule type="containsBlanks" priority="40" dxfId="9">
      <formula>LEN(TRIM(A24))=0</formula>
    </cfRule>
  </conditionalFormatting>
  <conditionalFormatting sqref="A24">
    <cfRule type="cellIs" priority="39" dxfId="8" operator="greaterThanOrEqual">
      <formula>1</formula>
    </cfRule>
  </conditionalFormatting>
  <conditionalFormatting sqref="A23">
    <cfRule type="containsBlanks" priority="38" dxfId="9">
      <formula>LEN(TRIM(A23))=0</formula>
    </cfRule>
  </conditionalFormatting>
  <conditionalFormatting sqref="A29:A48">
    <cfRule type="containsBlanks" priority="27" dxfId="9">
      <formula>LEN(TRIM(A29))=0</formula>
    </cfRule>
  </conditionalFormatting>
  <conditionalFormatting sqref="A29:A48">
    <cfRule type="cellIs" priority="26" dxfId="8" operator="greaterThanOrEqual">
      <formula>1</formula>
    </cfRule>
  </conditionalFormatting>
  <conditionalFormatting sqref="E48">
    <cfRule type="containsBlanks" priority="1" dxfId="1">
      <formula>LEN(TRIM(E48))=0</formula>
    </cfRule>
  </conditionalFormatting>
  <conditionalFormatting sqref="E37">
    <cfRule type="containsBlanks" priority="7" dxfId="1">
      <formula>LEN(TRIM(E37))=0</formula>
    </cfRule>
  </conditionalFormatting>
  <conditionalFormatting sqref="E38:E40">
    <cfRule type="containsBlanks" priority="6" dxfId="1">
      <formula>LEN(TRIM(E38))=0</formula>
    </cfRule>
  </conditionalFormatting>
  <conditionalFormatting sqref="E29:E30 E41:E47 E33:E35">
    <cfRule type="containsBlanks" priority="8" dxfId="1">
      <formula>LEN(TRIM(E29))=0</formula>
    </cfRule>
  </conditionalFormatting>
  <conditionalFormatting sqref="E31">
    <cfRule type="containsBlanks" priority="5" dxfId="1">
      <formula>LEN(TRIM(E31))=0</formula>
    </cfRule>
  </conditionalFormatting>
  <conditionalFormatting sqref="E36">
    <cfRule type="containsBlanks" priority="2" dxfId="1">
      <formula>LEN(TRIM(E36))=0</formula>
    </cfRule>
  </conditionalFormatting>
  <conditionalFormatting sqref="E39:E40">
    <cfRule type="containsBlanks" priority="4" dxfId="1">
      <formula>LEN(TRIM(E39))=0</formula>
    </cfRule>
  </conditionalFormatting>
  <conditionalFormatting sqref="E32">
    <cfRule type="containsBlanks" priority="3" dxfId="0">
      <formula>LEN(TRIM(E32))=0</formula>
    </cfRule>
  </conditionalFormatting>
  <dataValidations count="1">
    <dataValidation type="list" showInputMessage="1" showErrorMessage="1" sqref="D38:D40">
      <formula1>"ks,balení,sada,litr,kg,pár,role,karton,"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C8EA-4E95-458E-A023-7990D95DF61D}">
  <sheetPr>
    <pageSetUpPr fitToPage="1"/>
  </sheetPr>
  <dimension ref="A2:BF262"/>
  <sheetViews>
    <sheetView zoomScale="110" zoomScaleNormal="110" zoomScaleSheetLayoutView="70" workbookViewId="0" topLeftCell="A1">
      <pane ySplit="6" topLeftCell="A7" activePane="bottomLeft" state="frozen"/>
      <selection pane="bottomLeft" activeCell="A3" sqref="A3:F3"/>
    </sheetView>
  </sheetViews>
  <sheetFormatPr defaultColWidth="9.140625" defaultRowHeight="15"/>
  <cols>
    <col min="1" max="1" width="9.140625" style="3" customWidth="1"/>
    <col min="2" max="2" width="10.57421875" style="0" bestFit="1" customWidth="1"/>
    <col min="3" max="3" width="11.28125" style="0" bestFit="1" customWidth="1"/>
    <col min="4" max="4" width="10.57421875" style="0" customWidth="1"/>
    <col min="5" max="5" width="29.8515625" style="0" bestFit="1" customWidth="1"/>
    <col min="6" max="6" width="16.00390625" style="0" customWidth="1"/>
    <col min="7" max="7" width="9.57421875" style="3" bestFit="1" customWidth="1"/>
    <col min="8" max="8" width="11.421875" style="4" bestFit="1" customWidth="1"/>
    <col min="9" max="12" width="5.28125" style="0" customWidth="1"/>
    <col min="13" max="13" width="6.8515625" style="0" customWidth="1"/>
    <col min="14" max="14" width="7.8515625" style="0" customWidth="1"/>
    <col min="15" max="17" width="5.28125" style="0" customWidth="1"/>
    <col min="19" max="19" width="14.00390625" style="4" customWidth="1"/>
    <col min="20" max="20" width="14.00390625" style="0" customWidth="1"/>
    <col min="21" max="21" width="20.57421875" style="0" customWidth="1"/>
    <col min="22" max="22" width="3.7109375" style="0" customWidth="1"/>
    <col min="23" max="23" width="11.140625" style="0" customWidth="1"/>
    <col min="24" max="24" width="11.28125" style="0" customWidth="1"/>
    <col min="25" max="25" width="15.7109375" style="0" customWidth="1"/>
    <col min="26" max="26" width="11.7109375" style="0" customWidth="1"/>
    <col min="27" max="27" width="13.7109375" style="0" customWidth="1"/>
    <col min="28" max="29" width="9.7109375" style="0" customWidth="1"/>
    <col min="30" max="30" width="23.7109375" style="0" customWidth="1"/>
    <col min="31" max="31" width="17.7109375" style="0" customWidth="1"/>
    <col min="32" max="32" width="16.7109375" style="0" customWidth="1"/>
    <col min="33" max="34" width="3.7109375" style="0" customWidth="1"/>
    <col min="35" max="35" width="11.7109375" style="0" customWidth="1"/>
    <col min="36" max="36" width="17.7109375" style="0" customWidth="1"/>
    <col min="37" max="37" width="22.7109375" style="0" customWidth="1"/>
    <col min="38" max="38" width="44.7109375" style="0" customWidth="1"/>
    <col min="39" max="39" width="22.7109375" style="0" customWidth="1"/>
    <col min="40" max="40" width="16.7109375" style="0" customWidth="1"/>
    <col min="41" max="41" width="46.7109375" style="0" customWidth="1"/>
    <col min="42" max="42" width="18.7109375" style="0" customWidth="1"/>
    <col min="43" max="43" width="21.7109375" style="0" customWidth="1"/>
    <col min="44" max="44" width="15.7109375" style="0" customWidth="1"/>
    <col min="45" max="46" width="9.7109375" style="0" customWidth="1"/>
    <col min="47" max="47" width="15.7109375" style="0" customWidth="1"/>
    <col min="48" max="48" width="11.7109375" style="0" customWidth="1"/>
    <col min="49" max="49" width="12.7109375" style="0" customWidth="1"/>
    <col min="50" max="50" width="11.7109375" style="0" customWidth="1"/>
    <col min="51" max="51" width="7.7109375" style="0" customWidth="1"/>
    <col min="52" max="52" width="11.7109375" style="0" customWidth="1"/>
    <col min="53" max="53" width="39.7109375" style="0" customWidth="1"/>
    <col min="54" max="54" width="26.7109375" style="0" customWidth="1"/>
    <col min="55" max="55" width="15.7109375" style="0" customWidth="1"/>
    <col min="56" max="56" width="13.7109375" style="0" customWidth="1"/>
    <col min="57" max="58" width="21.7109375" style="0" customWidth="1"/>
  </cols>
  <sheetData>
    <row r="2" spans="1:10" ht="21.75" thickBot="1">
      <c r="A2" s="218" t="s">
        <v>509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21" ht="24" thickBot="1">
      <c r="A3" s="233" t="s">
        <v>174</v>
      </c>
      <c r="B3" s="234"/>
      <c r="C3" s="234"/>
      <c r="D3" s="234"/>
      <c r="E3" s="234"/>
      <c r="F3" s="235"/>
      <c r="G3" s="236" t="s">
        <v>169</v>
      </c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58" ht="15">
      <c r="A4" s="238" t="s">
        <v>125</v>
      </c>
      <c r="B4" s="242" t="s">
        <v>120</v>
      </c>
      <c r="C4" s="207" t="s">
        <v>121</v>
      </c>
      <c r="D4" s="215" t="s">
        <v>122</v>
      </c>
      <c r="E4" s="207" t="s">
        <v>0</v>
      </c>
      <c r="F4" s="207" t="s">
        <v>123</v>
      </c>
      <c r="G4" s="207" t="s">
        <v>98</v>
      </c>
      <c r="H4" s="207" t="s">
        <v>124</v>
      </c>
      <c r="I4" s="207" t="s">
        <v>107</v>
      </c>
      <c r="J4" s="207"/>
      <c r="K4" s="207"/>
      <c r="L4" s="207"/>
      <c r="M4" s="207"/>
      <c r="N4" s="207"/>
      <c r="O4" s="207"/>
      <c r="P4" s="207"/>
      <c r="Q4" s="210"/>
      <c r="R4" s="230" t="s">
        <v>168</v>
      </c>
      <c r="S4" s="212" t="s">
        <v>108</v>
      </c>
      <c r="T4" s="219" t="s">
        <v>170</v>
      </c>
      <c r="U4" s="222" t="s">
        <v>171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4" ht="15">
      <c r="A5" s="239"/>
      <c r="B5" s="243"/>
      <c r="C5" s="208"/>
      <c r="D5" s="216"/>
      <c r="E5" s="208"/>
      <c r="F5" s="208"/>
      <c r="G5" s="208"/>
      <c r="H5" s="208"/>
      <c r="I5" s="211" t="s">
        <v>109</v>
      </c>
      <c r="J5" s="211"/>
      <c r="K5" s="211" t="s">
        <v>110</v>
      </c>
      <c r="L5" s="211"/>
      <c r="M5" s="208" t="s">
        <v>111</v>
      </c>
      <c r="N5" s="208" t="s">
        <v>112</v>
      </c>
      <c r="O5" s="228" t="s">
        <v>113</v>
      </c>
      <c r="P5" s="228" t="s">
        <v>114</v>
      </c>
      <c r="Q5" s="240" t="s">
        <v>115</v>
      </c>
      <c r="R5" s="231"/>
      <c r="S5" s="213"/>
      <c r="T5" s="220"/>
      <c r="U5" s="223"/>
      <c r="V5" s="2"/>
      <c r="AG5" s="2"/>
      <c r="AH5" s="2"/>
      <c r="AI5" s="2"/>
      <c r="AP5" s="2"/>
      <c r="AQ5" s="2"/>
      <c r="AR5" s="2"/>
      <c r="AZ5" s="2"/>
      <c r="BA5" s="2"/>
      <c r="BB5" s="2"/>
    </row>
    <row r="6" spans="1:54" ht="15">
      <c r="A6" s="239"/>
      <c r="B6" s="243"/>
      <c r="C6" s="209"/>
      <c r="D6" s="216"/>
      <c r="E6" s="209"/>
      <c r="F6" s="209"/>
      <c r="G6" s="209"/>
      <c r="H6" s="209"/>
      <c r="I6" s="13" t="s">
        <v>116</v>
      </c>
      <c r="J6" s="13" t="s">
        <v>117</v>
      </c>
      <c r="K6" s="14" t="s">
        <v>118</v>
      </c>
      <c r="L6" s="14" t="s">
        <v>119</v>
      </c>
      <c r="M6" s="209"/>
      <c r="N6" s="209"/>
      <c r="O6" s="229"/>
      <c r="P6" s="229"/>
      <c r="Q6" s="241"/>
      <c r="R6" s="232"/>
      <c r="S6" s="214"/>
      <c r="T6" s="221"/>
      <c r="U6" s="224"/>
      <c r="V6" s="2"/>
      <c r="AG6" s="2"/>
      <c r="AH6" s="2"/>
      <c r="AI6" s="2"/>
      <c r="AP6" s="2"/>
      <c r="AQ6" s="2"/>
      <c r="AR6" s="2"/>
      <c r="AZ6" s="2"/>
      <c r="BA6" s="2"/>
      <c r="BB6" s="2"/>
    </row>
    <row r="7" spans="1:54" ht="15">
      <c r="A7" s="139">
        <v>1</v>
      </c>
      <c r="B7" s="102" t="s">
        <v>194</v>
      </c>
      <c r="C7" s="102" t="s">
        <v>195</v>
      </c>
      <c r="D7" s="102" t="s">
        <v>201</v>
      </c>
      <c r="E7" s="102" t="s">
        <v>373</v>
      </c>
      <c r="F7" s="102" t="s">
        <v>479</v>
      </c>
      <c r="G7" s="103" t="s">
        <v>491</v>
      </c>
      <c r="H7" s="104">
        <v>56.77</v>
      </c>
      <c r="I7" s="105"/>
      <c r="J7" s="105">
        <v>1</v>
      </c>
      <c r="K7" s="105"/>
      <c r="L7" s="105"/>
      <c r="M7" s="105">
        <v>1</v>
      </c>
      <c r="N7" s="105">
        <v>1</v>
      </c>
      <c r="O7" s="105">
        <v>1</v>
      </c>
      <c r="P7" s="105">
        <v>1</v>
      </c>
      <c r="Q7" s="105"/>
      <c r="R7" s="106">
        <f>'Úklid kategorie'!$F$7</f>
        <v>0</v>
      </c>
      <c r="S7" s="107">
        <f>(H7*I7*30.4167)+(H7*J7*21)+(H7*K7*4.3452)+(H7*L7*4.3452)+(H7*M7*4.3452)+H7*N7+(H7*O7/3)+(H7*P7/6)+(H7*Q7/12)</f>
        <v>1524.0020040000002</v>
      </c>
      <c r="T7" s="108">
        <f aca="true" t="shared" si="0" ref="T7:T70">R7*S7</f>
        <v>0</v>
      </c>
      <c r="U7" s="108">
        <f aca="true" t="shared" si="1" ref="U7:U70">T7*12</f>
        <v>0</v>
      </c>
      <c r="AG7" s="2"/>
      <c r="AH7" s="2"/>
      <c r="AI7" s="2"/>
      <c r="AP7" s="2"/>
      <c r="AQ7" s="2"/>
      <c r="AR7" s="2"/>
      <c r="AZ7" s="2"/>
      <c r="BA7" s="2"/>
      <c r="BB7" s="2"/>
    </row>
    <row r="8" spans="1:54" ht="15">
      <c r="A8" s="140">
        <v>2</v>
      </c>
      <c r="B8" s="91" t="s">
        <v>194</v>
      </c>
      <c r="C8" s="91" t="s">
        <v>195</v>
      </c>
      <c r="D8" s="91" t="s">
        <v>202</v>
      </c>
      <c r="E8" s="91" t="s">
        <v>48</v>
      </c>
      <c r="F8" s="82" t="s">
        <v>480</v>
      </c>
      <c r="G8" s="83" t="s">
        <v>490</v>
      </c>
      <c r="H8" s="84">
        <v>0.72</v>
      </c>
      <c r="I8" s="63"/>
      <c r="J8" s="63">
        <v>1</v>
      </c>
      <c r="K8" s="63"/>
      <c r="L8" s="63"/>
      <c r="M8" s="63">
        <v>1</v>
      </c>
      <c r="N8" s="63">
        <v>1</v>
      </c>
      <c r="O8" s="63"/>
      <c r="P8" s="63">
        <v>1</v>
      </c>
      <c r="Q8" s="63"/>
      <c r="R8" s="111">
        <f>'Úklid kategorie'!$F$9</f>
        <v>0</v>
      </c>
      <c r="S8" s="98">
        <f aca="true" t="shared" si="2" ref="S8:S71">(H8*I8*30.4167)+(H8*J8*21)+(H8*K8*4.3452)+(H8*L8*4.3452)+(H8*M8*4.3452)+H8*N8+(H8*O8/3)+(H8*P8/6)+(H8*Q8/12)</f>
        <v>19.088544</v>
      </c>
      <c r="T8" s="99">
        <f t="shared" si="0"/>
        <v>0</v>
      </c>
      <c r="U8" s="99">
        <f t="shared" si="1"/>
        <v>0</v>
      </c>
      <c r="AG8" s="2"/>
      <c r="AH8" s="2"/>
      <c r="AI8" s="2"/>
      <c r="AP8" s="2"/>
      <c r="AQ8" s="2"/>
      <c r="AR8" s="2"/>
      <c r="AZ8" s="2"/>
      <c r="BA8" s="2"/>
      <c r="BB8" s="2"/>
    </row>
    <row r="9" spans="1:54" ht="15">
      <c r="A9" s="140">
        <v>3</v>
      </c>
      <c r="B9" s="91" t="s">
        <v>194</v>
      </c>
      <c r="C9" s="91" t="s">
        <v>195</v>
      </c>
      <c r="D9" s="91" t="s">
        <v>203</v>
      </c>
      <c r="E9" s="91" t="s">
        <v>106</v>
      </c>
      <c r="F9" s="82" t="s">
        <v>480</v>
      </c>
      <c r="G9" s="83" t="s">
        <v>490</v>
      </c>
      <c r="H9" s="84">
        <v>1.17</v>
      </c>
      <c r="I9" s="63"/>
      <c r="J9" s="63">
        <v>1</v>
      </c>
      <c r="K9" s="63"/>
      <c r="L9" s="63"/>
      <c r="M9" s="63">
        <v>1</v>
      </c>
      <c r="N9" s="63">
        <v>1</v>
      </c>
      <c r="O9" s="63"/>
      <c r="P9" s="63">
        <v>1</v>
      </c>
      <c r="Q9" s="63"/>
      <c r="R9" s="111">
        <f>'Úklid kategorie'!$F$9</f>
        <v>0</v>
      </c>
      <c r="S9" s="98">
        <f t="shared" si="2"/>
        <v>31.018884</v>
      </c>
      <c r="T9" s="99">
        <f t="shared" si="0"/>
        <v>0</v>
      </c>
      <c r="U9" s="99">
        <f t="shared" si="1"/>
        <v>0</v>
      </c>
      <c r="AG9" s="2"/>
      <c r="AH9" s="2"/>
      <c r="AI9" s="2"/>
      <c r="AP9" s="2"/>
      <c r="AQ9" s="2"/>
      <c r="AR9" s="2"/>
      <c r="AZ9" s="2"/>
      <c r="BA9" s="2"/>
      <c r="BB9" s="2"/>
    </row>
    <row r="10" spans="1:54" ht="15">
      <c r="A10" s="140">
        <v>4</v>
      </c>
      <c r="B10" s="91" t="s">
        <v>194</v>
      </c>
      <c r="C10" s="91" t="s">
        <v>195</v>
      </c>
      <c r="D10" s="91" t="s">
        <v>204</v>
      </c>
      <c r="E10" s="91" t="s">
        <v>45</v>
      </c>
      <c r="F10" s="82" t="s">
        <v>480</v>
      </c>
      <c r="G10" s="83" t="s">
        <v>490</v>
      </c>
      <c r="H10" s="84">
        <v>8.38</v>
      </c>
      <c r="I10" s="63"/>
      <c r="J10" s="63">
        <v>1</v>
      </c>
      <c r="K10" s="63"/>
      <c r="L10" s="63"/>
      <c r="M10" s="63">
        <v>1</v>
      </c>
      <c r="N10" s="63">
        <v>1</v>
      </c>
      <c r="O10" s="63"/>
      <c r="P10" s="63">
        <v>1</v>
      </c>
      <c r="Q10" s="63"/>
      <c r="R10" s="111">
        <f>'Úklid kategorie'!$F$9</f>
        <v>0</v>
      </c>
      <c r="S10" s="98">
        <f t="shared" si="2"/>
        <v>222.1694426666667</v>
      </c>
      <c r="T10" s="99">
        <f t="shared" si="0"/>
        <v>0</v>
      </c>
      <c r="U10" s="99">
        <f t="shared" si="1"/>
        <v>0</v>
      </c>
      <c r="AG10" s="2"/>
      <c r="AH10" s="2"/>
      <c r="AI10" s="2"/>
      <c r="AP10" s="2"/>
      <c r="AQ10" s="2"/>
      <c r="AR10" s="2"/>
      <c r="AZ10" s="2"/>
      <c r="BA10" s="2"/>
      <c r="BB10" s="2"/>
    </row>
    <row r="11" spans="1:54" ht="15">
      <c r="A11" s="140">
        <v>5</v>
      </c>
      <c r="B11" s="91" t="s">
        <v>194</v>
      </c>
      <c r="C11" s="91" t="s">
        <v>195</v>
      </c>
      <c r="D11" s="91" t="s">
        <v>205</v>
      </c>
      <c r="E11" s="91" t="s">
        <v>52</v>
      </c>
      <c r="F11" s="82" t="s">
        <v>480</v>
      </c>
      <c r="G11" s="85" t="s">
        <v>490</v>
      </c>
      <c r="H11" s="84">
        <v>7.06</v>
      </c>
      <c r="I11" s="63"/>
      <c r="J11" s="63">
        <v>1</v>
      </c>
      <c r="K11" s="63"/>
      <c r="L11" s="63"/>
      <c r="M11" s="63">
        <v>1</v>
      </c>
      <c r="N11" s="63">
        <v>1</v>
      </c>
      <c r="O11" s="63"/>
      <c r="P11" s="63">
        <v>1</v>
      </c>
      <c r="Q11" s="63"/>
      <c r="R11" s="111">
        <f>'Úklid kategorie'!$F$9</f>
        <v>0</v>
      </c>
      <c r="S11" s="98">
        <f t="shared" si="2"/>
        <v>187.17377866666666</v>
      </c>
      <c r="T11" s="99">
        <f t="shared" si="0"/>
        <v>0</v>
      </c>
      <c r="U11" s="99">
        <f t="shared" si="1"/>
        <v>0</v>
      </c>
      <c r="AG11" s="2"/>
      <c r="AH11" s="2"/>
      <c r="AI11" s="2"/>
      <c r="AP11" s="2"/>
      <c r="AQ11" s="2"/>
      <c r="AR11" s="2"/>
      <c r="AZ11" s="2"/>
      <c r="BA11" s="2"/>
      <c r="BB11" s="2"/>
    </row>
    <row r="12" spans="1:54" ht="15">
      <c r="A12" s="140">
        <v>6</v>
      </c>
      <c r="B12" s="91" t="s">
        <v>194</v>
      </c>
      <c r="C12" s="91" t="s">
        <v>195</v>
      </c>
      <c r="D12" s="91" t="s">
        <v>206</v>
      </c>
      <c r="E12" s="91" t="s">
        <v>51</v>
      </c>
      <c r="F12" s="82" t="s">
        <v>480</v>
      </c>
      <c r="G12" s="83" t="s">
        <v>490</v>
      </c>
      <c r="H12" s="84">
        <v>7.5</v>
      </c>
      <c r="I12" s="63"/>
      <c r="J12" s="63">
        <v>1</v>
      </c>
      <c r="K12" s="63"/>
      <c r="L12" s="63"/>
      <c r="M12" s="63">
        <v>1</v>
      </c>
      <c r="N12" s="63">
        <v>1</v>
      </c>
      <c r="O12" s="63"/>
      <c r="P12" s="63">
        <v>1</v>
      </c>
      <c r="Q12" s="63"/>
      <c r="R12" s="111">
        <f>'Úklid kategorie'!$F$9</f>
        <v>0</v>
      </c>
      <c r="S12" s="98">
        <f t="shared" si="2"/>
        <v>198.839</v>
      </c>
      <c r="T12" s="99">
        <f t="shared" si="0"/>
        <v>0</v>
      </c>
      <c r="U12" s="99">
        <f t="shared" si="1"/>
        <v>0</v>
      </c>
      <c r="V12" s="2"/>
      <c r="AG12" s="2"/>
      <c r="AH12" s="2"/>
      <c r="AI12" s="2"/>
      <c r="AP12" s="2"/>
      <c r="AQ12" s="2"/>
      <c r="AR12" s="2"/>
      <c r="AZ12" s="2"/>
      <c r="BA12" s="2"/>
      <c r="BB12" s="2"/>
    </row>
    <row r="13" spans="1:54" ht="15">
      <c r="A13" s="140">
        <v>7</v>
      </c>
      <c r="B13" s="91" t="s">
        <v>194</v>
      </c>
      <c r="C13" s="91" t="s">
        <v>195</v>
      </c>
      <c r="D13" s="91" t="s">
        <v>207</v>
      </c>
      <c r="E13" s="91" t="s">
        <v>46</v>
      </c>
      <c r="F13" s="82" t="s">
        <v>480</v>
      </c>
      <c r="G13" s="85" t="s">
        <v>490</v>
      </c>
      <c r="H13" s="84">
        <v>13.07</v>
      </c>
      <c r="I13" s="63"/>
      <c r="J13" s="63">
        <v>1</v>
      </c>
      <c r="K13" s="63"/>
      <c r="L13" s="63"/>
      <c r="M13" s="63">
        <v>1</v>
      </c>
      <c r="N13" s="63">
        <v>1</v>
      </c>
      <c r="O13" s="63"/>
      <c r="P13" s="63">
        <v>1</v>
      </c>
      <c r="Q13" s="63"/>
      <c r="R13" s="111">
        <f>'Úklid kategorie'!$F$9</f>
        <v>0</v>
      </c>
      <c r="S13" s="98">
        <f t="shared" si="2"/>
        <v>346.51009733333336</v>
      </c>
      <c r="T13" s="99">
        <f t="shared" si="0"/>
        <v>0</v>
      </c>
      <c r="U13" s="99">
        <f t="shared" si="1"/>
        <v>0</v>
      </c>
      <c r="V13" s="2"/>
      <c r="AG13" s="2"/>
      <c r="AH13" s="2"/>
      <c r="AI13" s="2"/>
      <c r="AP13" s="2"/>
      <c r="AQ13" s="2"/>
      <c r="AR13" s="2"/>
      <c r="AZ13" s="2"/>
      <c r="BA13" s="2"/>
      <c r="BB13" s="2"/>
    </row>
    <row r="14" spans="1:54" ht="15">
      <c r="A14" s="140">
        <v>8</v>
      </c>
      <c r="B14" s="91" t="s">
        <v>194</v>
      </c>
      <c r="C14" s="91" t="s">
        <v>195</v>
      </c>
      <c r="D14" s="91" t="s">
        <v>42</v>
      </c>
      <c r="E14" s="91" t="s">
        <v>374</v>
      </c>
      <c r="F14" s="82" t="s">
        <v>479</v>
      </c>
      <c r="G14" s="85" t="s">
        <v>490</v>
      </c>
      <c r="H14" s="84">
        <v>2.19</v>
      </c>
      <c r="I14" s="63"/>
      <c r="J14" s="63">
        <v>1</v>
      </c>
      <c r="K14" s="63"/>
      <c r="L14" s="63"/>
      <c r="M14" s="63">
        <v>1</v>
      </c>
      <c r="N14" s="63">
        <v>1</v>
      </c>
      <c r="O14" s="63"/>
      <c r="P14" s="63">
        <v>1</v>
      </c>
      <c r="Q14" s="63"/>
      <c r="R14" s="111">
        <f>'Úklid kategorie'!$F$9</f>
        <v>0</v>
      </c>
      <c r="S14" s="98">
        <f t="shared" si="2"/>
        <v>58.060988</v>
      </c>
      <c r="T14" s="99">
        <f t="shared" si="0"/>
        <v>0</v>
      </c>
      <c r="U14" s="99">
        <f t="shared" si="1"/>
        <v>0</v>
      </c>
      <c r="V14" s="2"/>
      <c r="AG14" s="2"/>
      <c r="AH14" s="2"/>
      <c r="AI14" s="2"/>
      <c r="AP14" s="2"/>
      <c r="AQ14" s="2"/>
      <c r="AR14" s="2"/>
      <c r="AZ14" s="2"/>
      <c r="BA14" s="2"/>
      <c r="BB14" s="2"/>
    </row>
    <row r="15" spans="1:54" ht="15">
      <c r="A15" s="140">
        <v>9</v>
      </c>
      <c r="B15" s="91" t="s">
        <v>194</v>
      </c>
      <c r="C15" s="91" t="s">
        <v>195</v>
      </c>
      <c r="D15" s="91" t="s">
        <v>208</v>
      </c>
      <c r="E15" s="91" t="s">
        <v>46</v>
      </c>
      <c r="F15" s="82" t="s">
        <v>480</v>
      </c>
      <c r="G15" s="85" t="s">
        <v>490</v>
      </c>
      <c r="H15" s="84">
        <v>6.59</v>
      </c>
      <c r="I15" s="63"/>
      <c r="J15" s="63">
        <v>1</v>
      </c>
      <c r="K15" s="63"/>
      <c r="L15" s="63"/>
      <c r="M15" s="63">
        <v>1</v>
      </c>
      <c r="N15" s="63">
        <v>1</v>
      </c>
      <c r="O15" s="63"/>
      <c r="P15" s="63">
        <v>1</v>
      </c>
      <c r="Q15" s="63"/>
      <c r="R15" s="111">
        <f>'Úklid kategorie'!$F$9</f>
        <v>0</v>
      </c>
      <c r="S15" s="98">
        <f t="shared" si="2"/>
        <v>174.71320133333333</v>
      </c>
      <c r="T15" s="99">
        <f t="shared" si="0"/>
        <v>0</v>
      </c>
      <c r="U15" s="99">
        <f t="shared" si="1"/>
        <v>0</v>
      </c>
      <c r="V15" s="2"/>
      <c r="AG15" s="2"/>
      <c r="AH15" s="2"/>
      <c r="AI15" s="2"/>
      <c r="AP15" s="2"/>
      <c r="AQ15" s="2"/>
      <c r="AR15" s="2"/>
      <c r="AZ15" s="2"/>
      <c r="BA15" s="2"/>
      <c r="BB15" s="2"/>
    </row>
    <row r="16" spans="1:54" ht="15">
      <c r="A16" s="140">
        <v>10</v>
      </c>
      <c r="B16" s="91" t="s">
        <v>194</v>
      </c>
      <c r="C16" s="91" t="s">
        <v>195</v>
      </c>
      <c r="D16" s="91" t="s">
        <v>209</v>
      </c>
      <c r="E16" s="91" t="s">
        <v>45</v>
      </c>
      <c r="F16" s="82" t="s">
        <v>480</v>
      </c>
      <c r="G16" s="85" t="s">
        <v>490</v>
      </c>
      <c r="H16" s="84">
        <v>5</v>
      </c>
      <c r="I16" s="63"/>
      <c r="J16" s="63">
        <v>1</v>
      </c>
      <c r="K16" s="63"/>
      <c r="L16" s="63"/>
      <c r="M16" s="63">
        <v>1</v>
      </c>
      <c r="N16" s="63">
        <v>1</v>
      </c>
      <c r="O16" s="63"/>
      <c r="P16" s="63">
        <v>1</v>
      </c>
      <c r="Q16" s="63"/>
      <c r="R16" s="111">
        <f>'Úklid kategorie'!$F$9</f>
        <v>0</v>
      </c>
      <c r="S16" s="98">
        <f t="shared" si="2"/>
        <v>132.55933333333334</v>
      </c>
      <c r="T16" s="99">
        <f t="shared" si="0"/>
        <v>0</v>
      </c>
      <c r="U16" s="99">
        <f t="shared" si="1"/>
        <v>0</v>
      </c>
      <c r="V16" s="2"/>
      <c r="AG16" s="2"/>
      <c r="AH16" s="2"/>
      <c r="AI16" s="2"/>
      <c r="AP16" s="2"/>
      <c r="AQ16" s="2"/>
      <c r="AR16" s="2"/>
      <c r="AZ16" s="2"/>
      <c r="BA16" s="2"/>
      <c r="BB16" s="2"/>
    </row>
    <row r="17" spans="1:54" ht="15">
      <c r="A17" s="140">
        <v>11</v>
      </c>
      <c r="B17" s="91" t="s">
        <v>194</v>
      </c>
      <c r="C17" s="91" t="s">
        <v>195</v>
      </c>
      <c r="D17" s="91" t="s">
        <v>210</v>
      </c>
      <c r="E17" s="91" t="s">
        <v>52</v>
      </c>
      <c r="F17" s="82" t="s">
        <v>480</v>
      </c>
      <c r="G17" s="85" t="s">
        <v>490</v>
      </c>
      <c r="H17" s="84">
        <v>6.2</v>
      </c>
      <c r="I17" s="63"/>
      <c r="J17" s="63">
        <v>1</v>
      </c>
      <c r="K17" s="63"/>
      <c r="L17" s="63"/>
      <c r="M17" s="63">
        <v>1</v>
      </c>
      <c r="N17" s="63">
        <v>1</v>
      </c>
      <c r="O17" s="63"/>
      <c r="P17" s="63">
        <v>1</v>
      </c>
      <c r="Q17" s="63"/>
      <c r="R17" s="111">
        <f>'Úklid kategorie'!$F$9</f>
        <v>0</v>
      </c>
      <c r="S17" s="98">
        <f t="shared" si="2"/>
        <v>164.37357333333333</v>
      </c>
      <c r="T17" s="99">
        <f t="shared" si="0"/>
        <v>0</v>
      </c>
      <c r="U17" s="99">
        <f t="shared" si="1"/>
        <v>0</v>
      </c>
      <c r="V17" s="2"/>
      <c r="AG17" s="2"/>
      <c r="AH17" s="2"/>
      <c r="AI17" s="2"/>
      <c r="AP17" s="2"/>
      <c r="AQ17" s="2"/>
      <c r="AR17" s="2"/>
      <c r="AZ17" s="2"/>
      <c r="BA17" s="2"/>
      <c r="BB17" s="2"/>
    </row>
    <row r="18" spans="1:54" ht="15">
      <c r="A18" s="140">
        <v>12</v>
      </c>
      <c r="B18" s="91" t="s">
        <v>194</v>
      </c>
      <c r="C18" s="91" t="s">
        <v>195</v>
      </c>
      <c r="D18" s="91" t="s">
        <v>211</v>
      </c>
      <c r="E18" s="91" t="s">
        <v>51</v>
      </c>
      <c r="F18" s="82" t="s">
        <v>480</v>
      </c>
      <c r="G18" s="83" t="s">
        <v>490</v>
      </c>
      <c r="H18" s="84">
        <v>4.81</v>
      </c>
      <c r="I18" s="63"/>
      <c r="J18" s="63">
        <v>1</v>
      </c>
      <c r="K18" s="63"/>
      <c r="L18" s="63"/>
      <c r="M18" s="63">
        <v>1</v>
      </c>
      <c r="N18" s="63">
        <v>1</v>
      </c>
      <c r="O18" s="63"/>
      <c r="P18" s="63">
        <v>1</v>
      </c>
      <c r="Q18" s="63"/>
      <c r="R18" s="111">
        <f>'Úklid kategorie'!$F$9</f>
        <v>0</v>
      </c>
      <c r="S18" s="98">
        <f t="shared" si="2"/>
        <v>127.52207866666666</v>
      </c>
      <c r="T18" s="99">
        <f t="shared" si="0"/>
        <v>0</v>
      </c>
      <c r="U18" s="99">
        <f t="shared" si="1"/>
        <v>0</v>
      </c>
      <c r="V18" s="2"/>
      <c r="AG18" s="2"/>
      <c r="AH18" s="2"/>
      <c r="AI18" s="2"/>
      <c r="AP18" s="2"/>
      <c r="AQ18" s="2"/>
      <c r="AR18" s="2"/>
      <c r="AZ18" s="2"/>
      <c r="BA18" s="2"/>
      <c r="BB18" s="2"/>
    </row>
    <row r="19" spans="1:54" ht="15">
      <c r="A19" s="140">
        <v>13</v>
      </c>
      <c r="B19" s="91" t="s">
        <v>194</v>
      </c>
      <c r="C19" s="91" t="s">
        <v>195</v>
      </c>
      <c r="D19" s="91" t="s">
        <v>43</v>
      </c>
      <c r="E19" s="91" t="s">
        <v>375</v>
      </c>
      <c r="F19" s="82" t="s">
        <v>480</v>
      </c>
      <c r="G19" s="83" t="s">
        <v>490</v>
      </c>
      <c r="H19" s="84">
        <v>1.38</v>
      </c>
      <c r="I19" s="63"/>
      <c r="J19" s="63">
        <v>1</v>
      </c>
      <c r="K19" s="63"/>
      <c r="L19" s="63"/>
      <c r="M19" s="63">
        <v>1</v>
      </c>
      <c r="N19" s="63">
        <v>1</v>
      </c>
      <c r="O19" s="63"/>
      <c r="P19" s="63">
        <v>1</v>
      </c>
      <c r="Q19" s="63"/>
      <c r="R19" s="111">
        <f>'Úklid kategorie'!$F$9</f>
        <v>0</v>
      </c>
      <c r="S19" s="98">
        <f t="shared" si="2"/>
        <v>36.586375999999994</v>
      </c>
      <c r="T19" s="99">
        <f t="shared" si="0"/>
        <v>0</v>
      </c>
      <c r="U19" s="99">
        <f t="shared" si="1"/>
        <v>0</v>
      </c>
      <c r="V19" s="2"/>
      <c r="AG19" s="2"/>
      <c r="AH19" s="2"/>
      <c r="AI19" s="2"/>
      <c r="AP19" s="2"/>
      <c r="AQ19" s="2"/>
      <c r="AR19" s="2"/>
      <c r="AZ19" s="2"/>
      <c r="BA19" s="2"/>
      <c r="BB19" s="2"/>
    </row>
    <row r="20" spans="1:54" ht="15">
      <c r="A20" s="139">
        <v>14</v>
      </c>
      <c r="B20" s="102" t="s">
        <v>194</v>
      </c>
      <c r="C20" s="102" t="s">
        <v>195</v>
      </c>
      <c r="D20" s="102" t="s">
        <v>54</v>
      </c>
      <c r="E20" s="102" t="s">
        <v>2</v>
      </c>
      <c r="F20" s="102" t="s">
        <v>479</v>
      </c>
      <c r="G20" s="103" t="s">
        <v>491</v>
      </c>
      <c r="H20" s="104">
        <v>18.16</v>
      </c>
      <c r="I20" s="105"/>
      <c r="J20" s="105">
        <v>1</v>
      </c>
      <c r="K20" s="105"/>
      <c r="L20" s="105"/>
      <c r="M20" s="105">
        <v>1</v>
      </c>
      <c r="N20" s="105">
        <v>1</v>
      </c>
      <c r="O20" s="105">
        <v>1</v>
      </c>
      <c r="P20" s="105">
        <v>1</v>
      </c>
      <c r="Q20" s="105"/>
      <c r="R20" s="106">
        <f>'Úklid kategorie'!$F$7</f>
        <v>0</v>
      </c>
      <c r="S20" s="107">
        <f t="shared" si="2"/>
        <v>487.50883200000004</v>
      </c>
      <c r="T20" s="108">
        <f t="shared" si="0"/>
        <v>0</v>
      </c>
      <c r="U20" s="108">
        <f t="shared" si="1"/>
        <v>0</v>
      </c>
      <c r="AG20" s="2"/>
      <c r="AH20" s="2"/>
      <c r="AI20" s="2"/>
      <c r="AP20" s="2"/>
      <c r="AQ20" s="2"/>
      <c r="AR20" s="2"/>
      <c r="AZ20" s="2"/>
      <c r="BA20" s="2"/>
      <c r="BB20" s="2"/>
    </row>
    <row r="21" spans="1:54" ht="15">
      <c r="A21" s="139">
        <v>15</v>
      </c>
      <c r="B21" s="102" t="s">
        <v>194</v>
      </c>
      <c r="C21" s="102" t="s">
        <v>195</v>
      </c>
      <c r="D21" s="102" t="s">
        <v>55</v>
      </c>
      <c r="E21" s="102" t="s">
        <v>2</v>
      </c>
      <c r="F21" s="102" t="s">
        <v>479</v>
      </c>
      <c r="G21" s="103" t="s">
        <v>491</v>
      </c>
      <c r="H21" s="104">
        <v>13.82</v>
      </c>
      <c r="I21" s="105"/>
      <c r="J21" s="105">
        <v>1</v>
      </c>
      <c r="K21" s="105"/>
      <c r="L21" s="105"/>
      <c r="M21" s="105">
        <v>1</v>
      </c>
      <c r="N21" s="105">
        <v>1</v>
      </c>
      <c r="O21" s="105">
        <v>1</v>
      </c>
      <c r="P21" s="105">
        <v>1</v>
      </c>
      <c r="Q21" s="105"/>
      <c r="R21" s="106">
        <f>'Úklid kategorie'!$F$7</f>
        <v>0</v>
      </c>
      <c r="S21" s="107">
        <f t="shared" si="2"/>
        <v>371.00066400000003</v>
      </c>
      <c r="T21" s="108">
        <f t="shared" si="0"/>
        <v>0</v>
      </c>
      <c r="U21" s="108">
        <f t="shared" si="1"/>
        <v>0</v>
      </c>
      <c r="AG21" s="2"/>
      <c r="AH21" s="2"/>
      <c r="AI21" s="2"/>
      <c r="AP21" s="2"/>
      <c r="AQ21" s="2"/>
      <c r="AR21" s="2"/>
      <c r="AZ21" s="2"/>
      <c r="BA21" s="2"/>
      <c r="BB21" s="2"/>
    </row>
    <row r="22" spans="1:54" ht="15">
      <c r="A22" s="141">
        <v>16</v>
      </c>
      <c r="B22" s="92" t="s">
        <v>194</v>
      </c>
      <c r="C22" s="92" t="s">
        <v>195</v>
      </c>
      <c r="D22" s="92" t="s">
        <v>212</v>
      </c>
      <c r="E22" s="92" t="s">
        <v>49</v>
      </c>
      <c r="F22" s="86" t="s">
        <v>480</v>
      </c>
      <c r="G22" s="87" t="s">
        <v>492</v>
      </c>
      <c r="H22" s="88">
        <v>9.06</v>
      </c>
      <c r="I22" s="64"/>
      <c r="J22" s="64"/>
      <c r="K22" s="64"/>
      <c r="L22" s="64"/>
      <c r="M22" s="64"/>
      <c r="N22" s="64">
        <v>1</v>
      </c>
      <c r="O22" s="64"/>
      <c r="P22" s="64"/>
      <c r="Q22" s="64"/>
      <c r="R22" s="122">
        <f>'Úklid kategorie'!$F$11</f>
        <v>0</v>
      </c>
      <c r="S22" s="100">
        <f t="shared" si="2"/>
        <v>9.06</v>
      </c>
      <c r="T22" s="101">
        <f t="shared" si="0"/>
        <v>0</v>
      </c>
      <c r="U22" s="101">
        <f t="shared" si="1"/>
        <v>0</v>
      </c>
      <c r="V22" s="2"/>
      <c r="AG22" s="2"/>
      <c r="AH22" s="2"/>
      <c r="AI22" s="2"/>
      <c r="AP22" s="2"/>
      <c r="AQ22" s="2"/>
      <c r="AR22" s="2"/>
      <c r="AZ22" s="2"/>
      <c r="BA22" s="2"/>
      <c r="BB22" s="2"/>
    </row>
    <row r="23" spans="1:54" ht="15">
      <c r="A23" s="141">
        <v>17</v>
      </c>
      <c r="B23" s="92" t="s">
        <v>194</v>
      </c>
      <c r="C23" s="92" t="s">
        <v>195</v>
      </c>
      <c r="D23" s="92" t="s">
        <v>213</v>
      </c>
      <c r="E23" s="92" t="s">
        <v>376</v>
      </c>
      <c r="F23" s="86" t="s">
        <v>480</v>
      </c>
      <c r="G23" s="87" t="s">
        <v>492</v>
      </c>
      <c r="H23" s="88">
        <v>3.19</v>
      </c>
      <c r="I23" s="64"/>
      <c r="J23" s="64"/>
      <c r="K23" s="64"/>
      <c r="L23" s="64"/>
      <c r="M23" s="64"/>
      <c r="N23" s="64">
        <v>1</v>
      </c>
      <c r="O23" s="64"/>
      <c r="P23" s="64"/>
      <c r="Q23" s="64"/>
      <c r="R23" s="122">
        <f>'Úklid kategorie'!$F$11</f>
        <v>0</v>
      </c>
      <c r="S23" s="100">
        <f t="shared" si="2"/>
        <v>3.19</v>
      </c>
      <c r="T23" s="101">
        <f t="shared" si="0"/>
        <v>0</v>
      </c>
      <c r="U23" s="101">
        <f t="shared" si="1"/>
        <v>0</v>
      </c>
      <c r="V23" s="2"/>
      <c r="AG23" s="2"/>
      <c r="AH23" s="2"/>
      <c r="AI23" s="2"/>
      <c r="AP23" s="2"/>
      <c r="AQ23" s="2"/>
      <c r="AR23" s="2"/>
      <c r="AZ23" s="2"/>
      <c r="BA23" s="2"/>
      <c r="BB23" s="2"/>
    </row>
    <row r="24" spans="1:54" ht="15">
      <c r="A24" s="142">
        <v>18</v>
      </c>
      <c r="B24" s="93" t="s">
        <v>194</v>
      </c>
      <c r="C24" s="93" t="s">
        <v>195</v>
      </c>
      <c r="D24" s="93" t="s">
        <v>28</v>
      </c>
      <c r="E24" s="93" t="s">
        <v>377</v>
      </c>
      <c r="F24" s="28" t="s">
        <v>481</v>
      </c>
      <c r="G24" s="30" t="s">
        <v>493</v>
      </c>
      <c r="H24" s="78">
        <v>538.17</v>
      </c>
      <c r="I24" s="61"/>
      <c r="J24" s="61">
        <v>1</v>
      </c>
      <c r="K24" s="61"/>
      <c r="L24" s="61"/>
      <c r="M24" s="62">
        <v>1</v>
      </c>
      <c r="N24" s="62">
        <v>1</v>
      </c>
      <c r="O24" s="61">
        <v>1</v>
      </c>
      <c r="P24" s="62"/>
      <c r="Q24" s="62">
        <v>1</v>
      </c>
      <c r="R24" s="109">
        <f>'Úklid kategorie'!$F$8</f>
        <v>0</v>
      </c>
      <c r="S24" s="97">
        <f t="shared" si="2"/>
        <v>14402.433783999999</v>
      </c>
      <c r="T24" s="35">
        <f t="shared" si="0"/>
        <v>0</v>
      </c>
      <c r="U24" s="35">
        <f t="shared" si="1"/>
        <v>0</v>
      </c>
      <c r="V24" s="2"/>
      <c r="AP24" s="2"/>
      <c r="AQ24" s="2"/>
      <c r="AR24" s="2"/>
      <c r="AZ24" s="2"/>
      <c r="BA24" s="2"/>
      <c r="BB24" s="2"/>
    </row>
    <row r="25" spans="1:54" ht="15">
      <c r="A25" s="142">
        <v>19</v>
      </c>
      <c r="B25" s="93" t="s">
        <v>194</v>
      </c>
      <c r="C25" s="93" t="s">
        <v>195</v>
      </c>
      <c r="D25" s="93" t="s">
        <v>214</v>
      </c>
      <c r="E25" s="93" t="s">
        <v>378</v>
      </c>
      <c r="F25" s="28" t="s">
        <v>481</v>
      </c>
      <c r="G25" s="29" t="s">
        <v>493</v>
      </c>
      <c r="H25" s="78">
        <v>140.26</v>
      </c>
      <c r="I25" s="61"/>
      <c r="J25" s="61">
        <v>1</v>
      </c>
      <c r="K25" s="61"/>
      <c r="L25" s="61"/>
      <c r="M25" s="62">
        <v>1</v>
      </c>
      <c r="N25" s="62">
        <v>1</v>
      </c>
      <c r="O25" s="61">
        <v>1</v>
      </c>
      <c r="P25" s="62"/>
      <c r="Q25" s="62">
        <v>1</v>
      </c>
      <c r="R25" s="109">
        <f>'Úklid kategorie'!$F$8</f>
        <v>0</v>
      </c>
      <c r="S25" s="97">
        <f t="shared" si="2"/>
        <v>3753.619418666667</v>
      </c>
      <c r="T25" s="35">
        <f t="shared" si="0"/>
        <v>0</v>
      </c>
      <c r="U25" s="35">
        <f t="shared" si="1"/>
        <v>0</v>
      </c>
      <c r="V25" s="2"/>
      <c r="AP25" s="2"/>
      <c r="AQ25" s="2"/>
      <c r="AR25" s="2"/>
      <c r="AZ25" s="2"/>
      <c r="BA25" s="2"/>
      <c r="BB25" s="2"/>
    </row>
    <row r="26" spans="1:54" ht="15">
      <c r="A26" s="142">
        <v>20</v>
      </c>
      <c r="B26" s="93" t="s">
        <v>194</v>
      </c>
      <c r="C26" s="93" t="s">
        <v>195</v>
      </c>
      <c r="D26" s="93" t="s">
        <v>215</v>
      </c>
      <c r="E26" s="93" t="s">
        <v>379</v>
      </c>
      <c r="F26" s="28" t="s">
        <v>481</v>
      </c>
      <c r="G26" s="29" t="s">
        <v>493</v>
      </c>
      <c r="H26" s="78">
        <v>70.48</v>
      </c>
      <c r="I26" s="61"/>
      <c r="J26" s="61">
        <v>1</v>
      </c>
      <c r="K26" s="61"/>
      <c r="L26" s="61"/>
      <c r="M26" s="62">
        <v>1</v>
      </c>
      <c r="N26" s="62">
        <v>1</v>
      </c>
      <c r="O26" s="61">
        <v>1</v>
      </c>
      <c r="P26" s="62"/>
      <c r="Q26" s="62">
        <v>1</v>
      </c>
      <c r="R26" s="109">
        <f>'Úklid kategorie'!$F$8</f>
        <v>0</v>
      </c>
      <c r="S26" s="97">
        <f t="shared" si="2"/>
        <v>1886.1763626666668</v>
      </c>
      <c r="T26" s="35">
        <f t="shared" si="0"/>
        <v>0</v>
      </c>
      <c r="U26" s="35">
        <f t="shared" si="1"/>
        <v>0</v>
      </c>
      <c r="V26" s="2"/>
      <c r="AP26" s="2"/>
      <c r="AQ26" s="2"/>
      <c r="AR26" s="2"/>
      <c r="AZ26" s="2"/>
      <c r="BA26" s="2"/>
      <c r="BB26" s="2"/>
    </row>
    <row r="27" spans="1:54" ht="15">
      <c r="A27" s="141">
        <v>21</v>
      </c>
      <c r="B27" s="92" t="s">
        <v>194</v>
      </c>
      <c r="C27" s="92" t="s">
        <v>195</v>
      </c>
      <c r="D27" s="92" t="s">
        <v>41</v>
      </c>
      <c r="E27" s="92" t="s">
        <v>380</v>
      </c>
      <c r="F27" s="86" t="s">
        <v>479</v>
      </c>
      <c r="G27" s="89" t="s">
        <v>492</v>
      </c>
      <c r="H27" s="88">
        <v>18.99</v>
      </c>
      <c r="I27" s="64"/>
      <c r="J27" s="64"/>
      <c r="K27" s="64"/>
      <c r="L27" s="64"/>
      <c r="M27" s="64"/>
      <c r="N27" s="64">
        <v>1</v>
      </c>
      <c r="O27" s="64"/>
      <c r="P27" s="64"/>
      <c r="Q27" s="64"/>
      <c r="R27" s="122">
        <f>'Úklid kategorie'!$F$11</f>
        <v>0</v>
      </c>
      <c r="S27" s="100">
        <f t="shared" si="2"/>
        <v>18.99</v>
      </c>
      <c r="T27" s="101">
        <f t="shared" si="0"/>
        <v>0</v>
      </c>
      <c r="U27" s="101">
        <f t="shared" si="1"/>
        <v>0</v>
      </c>
      <c r="V27" s="2"/>
      <c r="AG27" s="2"/>
      <c r="AH27" s="2"/>
      <c r="AI27" s="2"/>
      <c r="AP27" s="2"/>
      <c r="AQ27" s="2"/>
      <c r="AR27" s="2"/>
      <c r="AZ27" s="2"/>
      <c r="BA27" s="2"/>
      <c r="BB27" s="2"/>
    </row>
    <row r="28" spans="1:54" ht="15">
      <c r="A28" s="141">
        <v>22</v>
      </c>
      <c r="B28" s="92" t="s">
        <v>194</v>
      </c>
      <c r="C28" s="92" t="s">
        <v>195</v>
      </c>
      <c r="D28" s="92" t="s">
        <v>47</v>
      </c>
      <c r="E28" s="92" t="s">
        <v>381</v>
      </c>
      <c r="F28" s="86" t="s">
        <v>480</v>
      </c>
      <c r="G28" s="89" t="s">
        <v>492</v>
      </c>
      <c r="H28" s="88">
        <v>3.31</v>
      </c>
      <c r="I28" s="64"/>
      <c r="J28" s="64"/>
      <c r="K28" s="64"/>
      <c r="L28" s="64"/>
      <c r="M28" s="64"/>
      <c r="N28" s="64">
        <v>1</v>
      </c>
      <c r="O28" s="64"/>
      <c r="P28" s="64"/>
      <c r="Q28" s="64"/>
      <c r="R28" s="122">
        <f>'Úklid kategorie'!$F$11</f>
        <v>0</v>
      </c>
      <c r="S28" s="100">
        <f t="shared" si="2"/>
        <v>3.31</v>
      </c>
      <c r="T28" s="101">
        <f t="shared" si="0"/>
        <v>0</v>
      </c>
      <c r="U28" s="101">
        <f t="shared" si="1"/>
        <v>0</v>
      </c>
      <c r="V28" s="2"/>
      <c r="AP28" s="2"/>
      <c r="AQ28" s="2"/>
      <c r="AR28" s="2"/>
      <c r="AZ28" s="2"/>
      <c r="BA28" s="2"/>
      <c r="BB28" s="2"/>
    </row>
    <row r="29" spans="1:54" ht="15">
      <c r="A29" s="142">
        <v>23</v>
      </c>
      <c r="B29" s="93" t="s">
        <v>194</v>
      </c>
      <c r="C29" s="93" t="s">
        <v>195</v>
      </c>
      <c r="D29" s="93" t="s">
        <v>216</v>
      </c>
      <c r="E29" s="93" t="s">
        <v>382</v>
      </c>
      <c r="F29" s="28" t="s">
        <v>482</v>
      </c>
      <c r="G29" s="29" t="s">
        <v>493</v>
      </c>
      <c r="H29" s="78">
        <v>162.26</v>
      </c>
      <c r="I29" s="61"/>
      <c r="J29" s="61">
        <v>1</v>
      </c>
      <c r="K29" s="61"/>
      <c r="L29" s="61"/>
      <c r="M29" s="62">
        <v>1</v>
      </c>
      <c r="N29" s="62">
        <v>1</v>
      </c>
      <c r="O29" s="61">
        <v>1</v>
      </c>
      <c r="P29" s="62"/>
      <c r="Q29" s="62">
        <v>1</v>
      </c>
      <c r="R29" s="109">
        <f>'Úklid kategorie'!$F$8</f>
        <v>0</v>
      </c>
      <c r="S29" s="97">
        <f t="shared" si="2"/>
        <v>4342.380485333334</v>
      </c>
      <c r="T29" s="35">
        <f t="shared" si="0"/>
        <v>0</v>
      </c>
      <c r="U29" s="35">
        <f t="shared" si="1"/>
        <v>0</v>
      </c>
      <c r="V29" s="2"/>
      <c r="AP29" s="2"/>
      <c r="AQ29" s="2"/>
      <c r="AR29" s="2"/>
      <c r="AZ29" s="2"/>
      <c r="BA29" s="2"/>
      <c r="BB29" s="2"/>
    </row>
    <row r="30" spans="1:54" ht="15">
      <c r="A30" s="141">
        <v>24</v>
      </c>
      <c r="B30" s="92" t="s">
        <v>194</v>
      </c>
      <c r="C30" s="92" t="s">
        <v>195</v>
      </c>
      <c r="D30" s="92" t="s">
        <v>217</v>
      </c>
      <c r="E30" s="92" t="s">
        <v>4</v>
      </c>
      <c r="F30" s="86" t="s">
        <v>480</v>
      </c>
      <c r="G30" s="89" t="s">
        <v>492</v>
      </c>
      <c r="H30" s="88">
        <v>19.5</v>
      </c>
      <c r="I30" s="64"/>
      <c r="J30" s="64"/>
      <c r="K30" s="64"/>
      <c r="L30" s="64"/>
      <c r="M30" s="64"/>
      <c r="N30" s="64">
        <v>1</v>
      </c>
      <c r="O30" s="64"/>
      <c r="P30" s="64"/>
      <c r="Q30" s="64"/>
      <c r="R30" s="122">
        <f>'Úklid kategorie'!$F$11</f>
        <v>0</v>
      </c>
      <c r="S30" s="100">
        <f t="shared" si="2"/>
        <v>19.5</v>
      </c>
      <c r="T30" s="101">
        <f t="shared" si="0"/>
        <v>0</v>
      </c>
      <c r="U30" s="101">
        <f t="shared" si="1"/>
        <v>0</v>
      </c>
      <c r="V30" s="2"/>
      <c r="AG30" s="2"/>
      <c r="AH30" s="2"/>
      <c r="AI30" s="2"/>
      <c r="AP30" s="2"/>
      <c r="AQ30" s="2"/>
      <c r="AR30" s="2"/>
      <c r="AZ30" s="2"/>
      <c r="BA30" s="2"/>
      <c r="BB30" s="2"/>
    </row>
    <row r="31" spans="1:54" ht="15">
      <c r="A31" s="141">
        <v>25</v>
      </c>
      <c r="B31" s="92" t="s">
        <v>194</v>
      </c>
      <c r="C31" s="92" t="s">
        <v>195</v>
      </c>
      <c r="D31" s="92" t="s">
        <v>218</v>
      </c>
      <c r="E31" s="92" t="s">
        <v>383</v>
      </c>
      <c r="F31" s="86" t="s">
        <v>480</v>
      </c>
      <c r="G31" s="89" t="s">
        <v>492</v>
      </c>
      <c r="H31" s="88">
        <v>5.9</v>
      </c>
      <c r="I31" s="64"/>
      <c r="J31" s="64"/>
      <c r="K31" s="64"/>
      <c r="L31" s="64"/>
      <c r="M31" s="64"/>
      <c r="N31" s="64">
        <v>1</v>
      </c>
      <c r="O31" s="64"/>
      <c r="P31" s="64"/>
      <c r="Q31" s="64"/>
      <c r="R31" s="122">
        <f>'Úklid kategorie'!$F$11</f>
        <v>0</v>
      </c>
      <c r="S31" s="100">
        <f t="shared" si="2"/>
        <v>5.9</v>
      </c>
      <c r="T31" s="101">
        <f t="shared" si="0"/>
        <v>0</v>
      </c>
      <c r="U31" s="101">
        <f t="shared" si="1"/>
        <v>0</v>
      </c>
      <c r="V31" s="2"/>
      <c r="AG31" s="2"/>
      <c r="AH31" s="2"/>
      <c r="AI31" s="2"/>
      <c r="AP31" s="2"/>
      <c r="AQ31" s="2"/>
      <c r="AR31" s="2"/>
      <c r="AZ31" s="2"/>
      <c r="BA31" s="2"/>
      <c r="BB31" s="2"/>
    </row>
    <row r="32" spans="1:54" ht="15">
      <c r="A32" s="141">
        <v>26</v>
      </c>
      <c r="B32" s="92" t="s">
        <v>194</v>
      </c>
      <c r="C32" s="92" t="s">
        <v>195</v>
      </c>
      <c r="D32" s="92" t="s">
        <v>53</v>
      </c>
      <c r="E32" s="92" t="s">
        <v>4</v>
      </c>
      <c r="F32" s="86" t="s">
        <v>481</v>
      </c>
      <c r="G32" s="89" t="s">
        <v>492</v>
      </c>
      <c r="H32" s="88">
        <v>15.04</v>
      </c>
      <c r="I32" s="64"/>
      <c r="J32" s="64"/>
      <c r="K32" s="64"/>
      <c r="L32" s="64"/>
      <c r="M32" s="64"/>
      <c r="N32" s="64">
        <v>1</v>
      </c>
      <c r="O32" s="64"/>
      <c r="P32" s="64"/>
      <c r="Q32" s="64"/>
      <c r="R32" s="122">
        <f>'Úklid kategorie'!$F$11</f>
        <v>0</v>
      </c>
      <c r="S32" s="100">
        <f t="shared" si="2"/>
        <v>15.04</v>
      </c>
      <c r="T32" s="101">
        <f t="shared" si="0"/>
        <v>0</v>
      </c>
      <c r="U32" s="101">
        <f t="shared" si="1"/>
        <v>0</v>
      </c>
      <c r="V32" s="2"/>
      <c r="AG32" s="2"/>
      <c r="AH32" s="2"/>
      <c r="AI32" s="2"/>
      <c r="AO32" s="2"/>
      <c r="AP32" s="2"/>
      <c r="AQ32" s="2"/>
      <c r="AR32" s="2"/>
      <c r="AZ32" s="2"/>
      <c r="BA32" s="2"/>
      <c r="BB32" s="2"/>
    </row>
    <row r="33" spans="1:54" ht="15">
      <c r="A33" s="143">
        <v>27</v>
      </c>
      <c r="B33" s="94" t="s">
        <v>194</v>
      </c>
      <c r="C33" s="94" t="s">
        <v>195</v>
      </c>
      <c r="D33" s="94" t="s">
        <v>219</v>
      </c>
      <c r="E33" s="94" t="s">
        <v>27</v>
      </c>
      <c r="F33" s="79" t="s">
        <v>482</v>
      </c>
      <c r="G33" s="80" t="s">
        <v>494</v>
      </c>
      <c r="H33" s="90">
        <v>45.45</v>
      </c>
      <c r="I33" s="59"/>
      <c r="J33" s="59">
        <v>1</v>
      </c>
      <c r="K33" s="59"/>
      <c r="L33" s="59"/>
      <c r="M33" s="59">
        <v>1</v>
      </c>
      <c r="N33" s="59">
        <v>1</v>
      </c>
      <c r="O33" s="59"/>
      <c r="P33" s="59"/>
      <c r="Q33" s="59">
        <v>1</v>
      </c>
      <c r="R33" s="123">
        <f>'Úklid kategorie'!$F$6</f>
        <v>0</v>
      </c>
      <c r="S33" s="95">
        <f t="shared" si="2"/>
        <v>1201.17684</v>
      </c>
      <c r="T33" s="96">
        <f t="shared" si="0"/>
        <v>0</v>
      </c>
      <c r="U33" s="96">
        <f t="shared" si="1"/>
        <v>0</v>
      </c>
      <c r="V33" s="2"/>
      <c r="AG33" s="2"/>
      <c r="AH33" s="2"/>
      <c r="AI33" s="2"/>
      <c r="AP33" s="2"/>
      <c r="AQ33" s="2"/>
      <c r="AR33" s="2"/>
      <c r="AZ33" s="2"/>
      <c r="BA33" s="2"/>
      <c r="BB33" s="2"/>
    </row>
    <row r="34" spans="1:54" ht="15">
      <c r="A34" s="143">
        <v>28</v>
      </c>
      <c r="B34" s="94" t="s">
        <v>194</v>
      </c>
      <c r="C34" s="94" t="s">
        <v>195</v>
      </c>
      <c r="D34" s="94" t="s">
        <v>220</v>
      </c>
      <c r="E34" s="94" t="s">
        <v>27</v>
      </c>
      <c r="F34" s="79" t="s">
        <v>482</v>
      </c>
      <c r="G34" s="80" t="s">
        <v>494</v>
      </c>
      <c r="H34" s="90">
        <v>21.33</v>
      </c>
      <c r="I34" s="59"/>
      <c r="J34" s="59">
        <v>1</v>
      </c>
      <c r="K34" s="59"/>
      <c r="L34" s="59"/>
      <c r="M34" s="59">
        <v>1</v>
      </c>
      <c r="N34" s="59">
        <v>1</v>
      </c>
      <c r="O34" s="59"/>
      <c r="P34" s="59"/>
      <c r="Q34" s="59">
        <v>1</v>
      </c>
      <c r="R34" s="123">
        <f>'Úklid kategorie'!$F$6</f>
        <v>0</v>
      </c>
      <c r="S34" s="95">
        <f t="shared" si="2"/>
        <v>563.7206160000001</v>
      </c>
      <c r="T34" s="96">
        <f t="shared" si="0"/>
        <v>0</v>
      </c>
      <c r="U34" s="96">
        <f t="shared" si="1"/>
        <v>0</v>
      </c>
      <c r="V34" s="2"/>
      <c r="AG34" s="2"/>
      <c r="AH34" s="2"/>
      <c r="AI34" s="2"/>
      <c r="AP34" s="2"/>
      <c r="AQ34" s="2"/>
      <c r="AR34" s="2"/>
      <c r="AZ34" s="2"/>
      <c r="BA34" s="2"/>
      <c r="BB34" s="2"/>
    </row>
    <row r="35" spans="1:54" ht="15">
      <c r="A35" s="143">
        <v>29</v>
      </c>
      <c r="B35" s="94" t="s">
        <v>194</v>
      </c>
      <c r="C35" s="94" t="s">
        <v>195</v>
      </c>
      <c r="D35" s="94" t="s">
        <v>221</v>
      </c>
      <c r="E35" s="94" t="s">
        <v>384</v>
      </c>
      <c r="F35" s="79" t="s">
        <v>482</v>
      </c>
      <c r="G35" s="81" t="s">
        <v>494</v>
      </c>
      <c r="H35" s="90">
        <v>36.43</v>
      </c>
      <c r="I35" s="60"/>
      <c r="J35" s="59">
        <v>1</v>
      </c>
      <c r="K35" s="59"/>
      <c r="L35" s="59"/>
      <c r="M35" s="59">
        <v>1</v>
      </c>
      <c r="N35" s="59">
        <v>1</v>
      </c>
      <c r="O35" s="59"/>
      <c r="P35" s="59"/>
      <c r="Q35" s="59">
        <v>1</v>
      </c>
      <c r="R35" s="123">
        <f>'Úklid kategorie'!$F$6</f>
        <v>0</v>
      </c>
      <c r="S35" s="95">
        <f t="shared" si="2"/>
        <v>962.7914693333333</v>
      </c>
      <c r="T35" s="96">
        <f t="shared" si="0"/>
        <v>0</v>
      </c>
      <c r="U35" s="96">
        <f t="shared" si="1"/>
        <v>0</v>
      </c>
      <c r="V35" s="2"/>
      <c r="AG35" s="2"/>
      <c r="AH35" s="2"/>
      <c r="AI35" s="2"/>
      <c r="AP35" s="2"/>
      <c r="AQ35" s="2"/>
      <c r="AR35" s="2"/>
      <c r="AZ35" s="2"/>
      <c r="BA35" s="2"/>
      <c r="BB35" s="2"/>
    </row>
    <row r="36" spans="1:54" ht="15">
      <c r="A36" s="141">
        <v>30</v>
      </c>
      <c r="B36" s="92" t="s">
        <v>194</v>
      </c>
      <c r="C36" s="92" t="s">
        <v>195</v>
      </c>
      <c r="D36" s="92" t="s">
        <v>44</v>
      </c>
      <c r="E36" s="92" t="s">
        <v>385</v>
      </c>
      <c r="F36" s="86" t="s">
        <v>480</v>
      </c>
      <c r="G36" s="89" t="s">
        <v>492</v>
      </c>
      <c r="H36" s="88">
        <v>1.31</v>
      </c>
      <c r="I36" s="64"/>
      <c r="J36" s="64"/>
      <c r="K36" s="64"/>
      <c r="L36" s="64"/>
      <c r="M36" s="64"/>
      <c r="N36" s="64">
        <v>1</v>
      </c>
      <c r="O36" s="64"/>
      <c r="P36" s="64"/>
      <c r="Q36" s="64"/>
      <c r="R36" s="122">
        <f>'Úklid kategorie'!$F$11</f>
        <v>0</v>
      </c>
      <c r="S36" s="100">
        <f t="shared" si="2"/>
        <v>1.31</v>
      </c>
      <c r="T36" s="101">
        <f t="shared" si="0"/>
        <v>0</v>
      </c>
      <c r="U36" s="101">
        <f t="shared" si="1"/>
        <v>0</v>
      </c>
      <c r="V36" s="2"/>
      <c r="AG36" s="2"/>
      <c r="AH36" s="2"/>
      <c r="AI36" s="2"/>
      <c r="AP36" s="2"/>
      <c r="AQ36" s="2"/>
      <c r="AR36" s="2"/>
      <c r="AZ36" s="2"/>
      <c r="BA36" s="2"/>
      <c r="BB36" s="2"/>
    </row>
    <row r="37" spans="1:54" ht="15">
      <c r="A37" s="142">
        <v>31</v>
      </c>
      <c r="B37" s="93" t="s">
        <v>194</v>
      </c>
      <c r="C37" s="93" t="s">
        <v>195</v>
      </c>
      <c r="D37" s="93" t="s">
        <v>57</v>
      </c>
      <c r="E37" s="93" t="s">
        <v>35</v>
      </c>
      <c r="F37" s="28" t="s">
        <v>479</v>
      </c>
      <c r="G37" s="29" t="s">
        <v>493</v>
      </c>
      <c r="H37" s="78">
        <v>3.51</v>
      </c>
      <c r="I37" s="61"/>
      <c r="J37" s="61">
        <v>1</v>
      </c>
      <c r="K37" s="61"/>
      <c r="L37" s="61"/>
      <c r="M37" s="62">
        <v>1</v>
      </c>
      <c r="N37" s="62">
        <v>1</v>
      </c>
      <c r="O37" s="61">
        <v>1</v>
      </c>
      <c r="P37" s="62"/>
      <c r="Q37" s="62">
        <v>1</v>
      </c>
      <c r="R37" s="109">
        <f>'Úklid kategorie'!$F$8</f>
        <v>0</v>
      </c>
      <c r="S37" s="97">
        <f t="shared" si="2"/>
        <v>93.934152</v>
      </c>
      <c r="T37" s="35">
        <f t="shared" si="0"/>
        <v>0</v>
      </c>
      <c r="U37" s="35">
        <f t="shared" si="1"/>
        <v>0</v>
      </c>
      <c r="V37" s="2"/>
      <c r="AP37" s="2"/>
      <c r="AQ37" s="2"/>
      <c r="AR37" s="2"/>
      <c r="AZ37" s="2"/>
      <c r="BA37" s="2"/>
      <c r="BB37" s="2"/>
    </row>
    <row r="38" spans="1:54" ht="15">
      <c r="A38" s="144">
        <v>32</v>
      </c>
      <c r="B38" s="31" t="s">
        <v>194</v>
      </c>
      <c r="C38" s="31" t="s">
        <v>195</v>
      </c>
      <c r="D38" s="31" t="s">
        <v>222</v>
      </c>
      <c r="E38" s="31" t="s">
        <v>386</v>
      </c>
      <c r="F38" s="67"/>
      <c r="G38" s="68" t="s">
        <v>501</v>
      </c>
      <c r="H38" s="32">
        <v>15.41</v>
      </c>
      <c r="I38" s="26"/>
      <c r="J38" s="26"/>
      <c r="K38" s="26"/>
      <c r="L38" s="26"/>
      <c r="M38" s="27"/>
      <c r="N38" s="27"/>
      <c r="O38" s="26"/>
      <c r="P38" s="27"/>
      <c r="Q38" s="27"/>
      <c r="R38" s="124"/>
      <c r="S38" s="33">
        <f t="shared" si="2"/>
        <v>0</v>
      </c>
      <c r="T38" s="5">
        <f t="shared" si="0"/>
        <v>0</v>
      </c>
      <c r="U38" s="5">
        <f t="shared" si="1"/>
        <v>0</v>
      </c>
      <c r="V38" s="2"/>
      <c r="AG38" s="2"/>
      <c r="AH38" s="2"/>
      <c r="AI38" s="2"/>
      <c r="AP38" s="2"/>
      <c r="AQ38" s="2"/>
      <c r="AR38" s="2"/>
      <c r="AZ38" s="2"/>
      <c r="BA38" s="2"/>
      <c r="BB38" s="2"/>
    </row>
    <row r="39" spans="1:54" ht="15">
      <c r="A39" s="144">
        <v>33</v>
      </c>
      <c r="B39" s="31" t="s">
        <v>194</v>
      </c>
      <c r="C39" s="31" t="s">
        <v>195</v>
      </c>
      <c r="D39" s="31" t="s">
        <v>223</v>
      </c>
      <c r="E39" s="31" t="s">
        <v>386</v>
      </c>
      <c r="F39" s="67"/>
      <c r="G39" s="68" t="s">
        <v>501</v>
      </c>
      <c r="H39" s="32">
        <v>17.72</v>
      </c>
      <c r="I39" s="7"/>
      <c r="J39" s="7"/>
      <c r="K39" s="7"/>
      <c r="L39" s="7"/>
      <c r="M39" s="7"/>
      <c r="N39" s="7"/>
      <c r="O39" s="7"/>
      <c r="P39" s="7"/>
      <c r="Q39" s="34"/>
      <c r="R39" s="124"/>
      <c r="S39" s="33">
        <f t="shared" si="2"/>
        <v>0</v>
      </c>
      <c r="T39" s="5">
        <f t="shared" si="0"/>
        <v>0</v>
      </c>
      <c r="U39" s="5">
        <f t="shared" si="1"/>
        <v>0</v>
      </c>
      <c r="V39" s="2"/>
      <c r="AP39" s="2"/>
      <c r="AQ39" s="2"/>
      <c r="AR39" s="2"/>
      <c r="AZ39" s="2"/>
      <c r="BA39" s="2"/>
      <c r="BB39" s="2"/>
    </row>
    <row r="40" spans="1:54" ht="15">
      <c r="A40" s="144">
        <v>34</v>
      </c>
      <c r="B40" s="31" t="s">
        <v>194</v>
      </c>
      <c r="C40" s="31" t="s">
        <v>195</v>
      </c>
      <c r="D40" s="31" t="s">
        <v>224</v>
      </c>
      <c r="E40" s="31" t="s">
        <v>386</v>
      </c>
      <c r="F40" s="67"/>
      <c r="G40" s="68" t="s">
        <v>501</v>
      </c>
      <c r="H40" s="32">
        <v>30.34</v>
      </c>
      <c r="I40" s="26"/>
      <c r="J40" s="26"/>
      <c r="K40" s="26"/>
      <c r="L40" s="26"/>
      <c r="M40" s="27"/>
      <c r="N40" s="27"/>
      <c r="O40" s="26"/>
      <c r="P40" s="27"/>
      <c r="Q40" s="27"/>
      <c r="R40" s="124"/>
      <c r="S40" s="33">
        <f t="shared" si="2"/>
        <v>0</v>
      </c>
      <c r="T40" s="5">
        <f t="shared" si="0"/>
        <v>0</v>
      </c>
      <c r="U40" s="5">
        <f t="shared" si="1"/>
        <v>0</v>
      </c>
      <c r="V40" s="2"/>
      <c r="AG40" s="2"/>
      <c r="AH40" s="2"/>
      <c r="AI40" s="2"/>
      <c r="AP40" s="2"/>
      <c r="AQ40" s="2"/>
      <c r="AR40" s="2"/>
      <c r="AZ40" s="2"/>
      <c r="BA40" s="2"/>
      <c r="BB40" s="2"/>
    </row>
    <row r="41" spans="1:54" ht="15">
      <c r="A41" s="144">
        <v>35</v>
      </c>
      <c r="B41" s="31" t="s">
        <v>194</v>
      </c>
      <c r="C41" s="31" t="s">
        <v>195</v>
      </c>
      <c r="D41" s="31" t="s">
        <v>225</v>
      </c>
      <c r="E41" s="31" t="s">
        <v>17</v>
      </c>
      <c r="F41" s="67"/>
      <c r="G41" s="68" t="s">
        <v>501</v>
      </c>
      <c r="H41" s="32">
        <v>16.48</v>
      </c>
      <c r="I41" s="7"/>
      <c r="J41" s="7"/>
      <c r="K41" s="7"/>
      <c r="L41" s="7"/>
      <c r="M41" s="7"/>
      <c r="N41" s="7"/>
      <c r="O41" s="7"/>
      <c r="P41" s="7"/>
      <c r="Q41" s="7"/>
      <c r="R41" s="124"/>
      <c r="S41" s="33">
        <f t="shared" si="2"/>
        <v>0</v>
      </c>
      <c r="T41" s="5">
        <f t="shared" si="0"/>
        <v>0</v>
      </c>
      <c r="U41" s="5">
        <f t="shared" si="1"/>
        <v>0</v>
      </c>
      <c r="V41" s="2"/>
      <c r="AG41" s="2"/>
      <c r="AH41" s="2"/>
      <c r="AI41" s="2"/>
      <c r="AP41" s="2"/>
      <c r="AQ41" s="2"/>
      <c r="AR41" s="2"/>
      <c r="AZ41" s="2"/>
      <c r="BA41" s="2"/>
      <c r="BB41" s="2"/>
    </row>
    <row r="42" spans="1:54" ht="15">
      <c r="A42" s="144">
        <v>36</v>
      </c>
      <c r="B42" s="31" t="s">
        <v>194</v>
      </c>
      <c r="C42" s="31" t="s">
        <v>195</v>
      </c>
      <c r="D42" s="31" t="s">
        <v>226</v>
      </c>
      <c r="E42" s="31" t="s">
        <v>387</v>
      </c>
      <c r="F42" s="67"/>
      <c r="G42" s="68" t="s">
        <v>501</v>
      </c>
      <c r="H42" s="32">
        <v>10.41</v>
      </c>
      <c r="I42" s="26"/>
      <c r="J42" s="26"/>
      <c r="K42" s="26"/>
      <c r="L42" s="26"/>
      <c r="M42" s="27"/>
      <c r="N42" s="27"/>
      <c r="O42" s="26"/>
      <c r="P42" s="27"/>
      <c r="Q42" s="27"/>
      <c r="R42" s="124"/>
      <c r="S42" s="33">
        <f t="shared" si="2"/>
        <v>0</v>
      </c>
      <c r="T42" s="5">
        <f t="shared" si="0"/>
        <v>0</v>
      </c>
      <c r="U42" s="5">
        <f t="shared" si="1"/>
        <v>0</v>
      </c>
      <c r="V42" s="2"/>
      <c r="AG42" s="2"/>
      <c r="AH42" s="2"/>
      <c r="AI42" s="2"/>
      <c r="AO42" s="2"/>
      <c r="AP42" s="2"/>
      <c r="AQ42" s="2"/>
      <c r="AR42" s="2"/>
      <c r="AZ42" s="2"/>
      <c r="BA42" s="2"/>
      <c r="BB42" s="2"/>
    </row>
    <row r="43" spans="1:54" ht="15">
      <c r="A43" s="144">
        <v>37</v>
      </c>
      <c r="B43" s="31" t="s">
        <v>194</v>
      </c>
      <c r="C43" s="31" t="s">
        <v>195</v>
      </c>
      <c r="D43" s="31" t="s">
        <v>227</v>
      </c>
      <c r="E43" s="31" t="s">
        <v>387</v>
      </c>
      <c r="F43" s="67"/>
      <c r="G43" s="68" t="s">
        <v>501</v>
      </c>
      <c r="H43" s="32">
        <v>24.48</v>
      </c>
      <c r="I43" s="7"/>
      <c r="J43" s="7"/>
      <c r="K43" s="7"/>
      <c r="L43" s="7"/>
      <c r="M43" s="7"/>
      <c r="N43" s="7"/>
      <c r="O43" s="7"/>
      <c r="P43" s="7"/>
      <c r="Q43" s="7"/>
      <c r="R43" s="124"/>
      <c r="S43" s="33">
        <f t="shared" si="2"/>
        <v>0</v>
      </c>
      <c r="T43" s="5">
        <f t="shared" si="0"/>
        <v>0</v>
      </c>
      <c r="U43" s="5">
        <f t="shared" si="1"/>
        <v>0</v>
      </c>
      <c r="V43" s="2"/>
      <c r="AG43" s="2"/>
      <c r="AH43" s="2"/>
      <c r="AI43" s="2"/>
      <c r="AO43" s="2"/>
      <c r="AP43" s="2"/>
      <c r="AQ43" s="2"/>
      <c r="AR43" s="2"/>
      <c r="AZ43" s="2"/>
      <c r="BA43" s="2"/>
      <c r="BB43" s="2"/>
    </row>
    <row r="44" spans="1:54" ht="15">
      <c r="A44" s="144">
        <v>38</v>
      </c>
      <c r="B44" s="31" t="s">
        <v>194</v>
      </c>
      <c r="C44" s="31" t="s">
        <v>195</v>
      </c>
      <c r="D44" s="31" t="s">
        <v>228</v>
      </c>
      <c r="E44" s="31" t="s">
        <v>387</v>
      </c>
      <c r="F44" s="67"/>
      <c r="G44" s="68" t="s">
        <v>501</v>
      </c>
      <c r="H44" s="32">
        <v>20.55</v>
      </c>
      <c r="I44" s="26"/>
      <c r="J44" s="26"/>
      <c r="K44" s="26"/>
      <c r="L44" s="26"/>
      <c r="M44" s="27"/>
      <c r="N44" s="27"/>
      <c r="O44" s="26"/>
      <c r="P44" s="27"/>
      <c r="Q44" s="27"/>
      <c r="R44" s="124"/>
      <c r="S44" s="33">
        <f t="shared" si="2"/>
        <v>0</v>
      </c>
      <c r="T44" s="5">
        <f t="shared" si="0"/>
        <v>0</v>
      </c>
      <c r="U44" s="5">
        <f t="shared" si="1"/>
        <v>0</v>
      </c>
      <c r="V44" s="2"/>
      <c r="AG44" s="2"/>
      <c r="AH44" s="2"/>
      <c r="AI44" s="2"/>
      <c r="AO44" s="2"/>
      <c r="AP44" s="2"/>
      <c r="AQ44" s="2"/>
      <c r="AR44" s="2"/>
      <c r="AZ44" s="2"/>
      <c r="BA44" s="2"/>
      <c r="BB44" s="2"/>
    </row>
    <row r="45" spans="1:54" ht="15">
      <c r="A45" s="144">
        <v>39</v>
      </c>
      <c r="B45" s="31" t="s">
        <v>194</v>
      </c>
      <c r="C45" s="31" t="s">
        <v>195</v>
      </c>
      <c r="D45" s="31" t="s">
        <v>229</v>
      </c>
      <c r="E45" s="31" t="s">
        <v>17</v>
      </c>
      <c r="F45" s="67"/>
      <c r="G45" s="68" t="s">
        <v>501</v>
      </c>
      <c r="H45" s="32">
        <v>17.85</v>
      </c>
      <c r="I45" s="7"/>
      <c r="J45" s="7"/>
      <c r="K45" s="7"/>
      <c r="L45" s="7"/>
      <c r="M45" s="7"/>
      <c r="N45" s="7"/>
      <c r="O45" s="7"/>
      <c r="P45" s="7"/>
      <c r="Q45" s="7"/>
      <c r="R45" s="124"/>
      <c r="S45" s="33">
        <f t="shared" si="2"/>
        <v>0</v>
      </c>
      <c r="T45" s="5">
        <f t="shared" si="0"/>
        <v>0</v>
      </c>
      <c r="U45" s="5">
        <f t="shared" si="1"/>
        <v>0</v>
      </c>
      <c r="V45" s="2"/>
      <c r="AG45" s="2"/>
      <c r="AH45" s="2"/>
      <c r="AI45" s="2"/>
      <c r="AP45" s="2"/>
      <c r="AQ45" s="2"/>
      <c r="AR45" s="2"/>
      <c r="AZ45" s="2"/>
      <c r="BA45" s="2"/>
      <c r="BB45" s="2"/>
    </row>
    <row r="46" spans="1:54" ht="15">
      <c r="A46" s="140">
        <v>40</v>
      </c>
      <c r="B46" s="91" t="s">
        <v>194</v>
      </c>
      <c r="C46" s="91" t="s">
        <v>195</v>
      </c>
      <c r="D46" s="91" t="s">
        <v>230</v>
      </c>
      <c r="E46" s="91" t="s">
        <v>388</v>
      </c>
      <c r="F46" s="82" t="s">
        <v>486</v>
      </c>
      <c r="G46" s="83" t="s">
        <v>490</v>
      </c>
      <c r="H46" s="84">
        <v>12.93</v>
      </c>
      <c r="I46" s="63"/>
      <c r="J46" s="63">
        <v>1</v>
      </c>
      <c r="K46" s="63"/>
      <c r="L46" s="63"/>
      <c r="M46" s="63">
        <v>1</v>
      </c>
      <c r="N46" s="63">
        <v>1</v>
      </c>
      <c r="O46" s="63"/>
      <c r="P46" s="63">
        <v>1</v>
      </c>
      <c r="Q46" s="63"/>
      <c r="R46" s="111">
        <f>'Úklid kategorie'!$F$9</f>
        <v>0</v>
      </c>
      <c r="S46" s="98">
        <f t="shared" si="2"/>
        <v>342.798436</v>
      </c>
      <c r="T46" s="99">
        <f t="shared" si="0"/>
        <v>0</v>
      </c>
      <c r="U46" s="99">
        <f t="shared" si="1"/>
        <v>0</v>
      </c>
      <c r="V46" s="2"/>
      <c r="AG46" s="2"/>
      <c r="AH46" s="2"/>
      <c r="AI46" s="2"/>
      <c r="AO46" s="2"/>
      <c r="AP46" s="2"/>
      <c r="AQ46" s="2"/>
      <c r="AR46" s="2"/>
      <c r="AZ46" s="2"/>
      <c r="BA46" s="2"/>
      <c r="BB46" s="2"/>
    </row>
    <row r="47" spans="1:54" ht="15">
      <c r="A47" s="143">
        <v>41</v>
      </c>
      <c r="B47" s="94" t="s">
        <v>194</v>
      </c>
      <c r="C47" s="94" t="s">
        <v>195</v>
      </c>
      <c r="D47" s="94" t="s">
        <v>30</v>
      </c>
      <c r="E47" s="94" t="s">
        <v>8</v>
      </c>
      <c r="F47" s="79" t="s">
        <v>482</v>
      </c>
      <c r="G47" s="81" t="s">
        <v>494</v>
      </c>
      <c r="H47" s="90">
        <v>19.59</v>
      </c>
      <c r="I47" s="60"/>
      <c r="J47" s="59">
        <v>1</v>
      </c>
      <c r="K47" s="59"/>
      <c r="L47" s="59"/>
      <c r="M47" s="59">
        <v>1</v>
      </c>
      <c r="N47" s="59">
        <v>1</v>
      </c>
      <c r="O47" s="59"/>
      <c r="P47" s="59"/>
      <c r="Q47" s="59">
        <v>1</v>
      </c>
      <c r="R47" s="123">
        <f>'Úklid kategorie'!$F$6</f>
        <v>0</v>
      </c>
      <c r="S47" s="95">
        <f t="shared" si="2"/>
        <v>517.7349680000001</v>
      </c>
      <c r="T47" s="96">
        <f t="shared" si="0"/>
        <v>0</v>
      </c>
      <c r="U47" s="96">
        <f t="shared" si="1"/>
        <v>0</v>
      </c>
      <c r="V47" s="2"/>
      <c r="AG47" s="2"/>
      <c r="AH47" s="2"/>
      <c r="AI47" s="2"/>
      <c r="AO47" s="2"/>
      <c r="AP47" s="2"/>
      <c r="AQ47" s="2"/>
      <c r="AR47" s="2"/>
      <c r="AZ47" s="2"/>
      <c r="BA47" s="2"/>
      <c r="BB47" s="2"/>
    </row>
    <row r="48" spans="1:54" ht="15">
      <c r="A48" s="143">
        <v>42</v>
      </c>
      <c r="B48" s="94" t="s">
        <v>194</v>
      </c>
      <c r="C48" s="94" t="s">
        <v>195</v>
      </c>
      <c r="D48" s="94" t="s">
        <v>231</v>
      </c>
      <c r="E48" s="94" t="s">
        <v>8</v>
      </c>
      <c r="F48" s="79" t="s">
        <v>482</v>
      </c>
      <c r="G48" s="81" t="s">
        <v>494</v>
      </c>
      <c r="H48" s="90">
        <v>250.31</v>
      </c>
      <c r="I48" s="60"/>
      <c r="J48" s="59">
        <v>1</v>
      </c>
      <c r="K48" s="59"/>
      <c r="L48" s="59"/>
      <c r="M48" s="59">
        <v>1</v>
      </c>
      <c r="N48" s="59">
        <v>1</v>
      </c>
      <c r="O48" s="59"/>
      <c r="P48" s="59"/>
      <c r="Q48" s="59">
        <v>1</v>
      </c>
      <c r="R48" s="123">
        <f>'Úklid kategorie'!$F$6</f>
        <v>0</v>
      </c>
      <c r="S48" s="95">
        <f t="shared" si="2"/>
        <v>6615.326178666668</v>
      </c>
      <c r="T48" s="96">
        <f t="shared" si="0"/>
        <v>0</v>
      </c>
      <c r="U48" s="96">
        <f t="shared" si="1"/>
        <v>0</v>
      </c>
      <c r="V48" s="2"/>
      <c r="AG48" s="2"/>
      <c r="AH48" s="2"/>
      <c r="AI48" s="2"/>
      <c r="AO48" s="2"/>
      <c r="AP48" s="2"/>
      <c r="AQ48" s="2"/>
      <c r="AR48" s="2"/>
      <c r="AZ48" s="2"/>
      <c r="BA48" s="2"/>
      <c r="BB48" s="2"/>
    </row>
    <row r="49" spans="1:54" ht="15">
      <c r="A49" s="143">
        <v>43</v>
      </c>
      <c r="B49" s="94" t="s">
        <v>194</v>
      </c>
      <c r="C49" s="94" t="s">
        <v>195</v>
      </c>
      <c r="D49" s="94" t="s">
        <v>232</v>
      </c>
      <c r="E49" s="94" t="s">
        <v>56</v>
      </c>
      <c r="F49" s="79" t="s">
        <v>482</v>
      </c>
      <c r="G49" s="80" t="s">
        <v>494</v>
      </c>
      <c r="H49" s="90">
        <v>192.39</v>
      </c>
      <c r="I49" s="59"/>
      <c r="J49" s="59">
        <v>1</v>
      </c>
      <c r="K49" s="59"/>
      <c r="L49" s="59"/>
      <c r="M49" s="59">
        <v>1</v>
      </c>
      <c r="N49" s="59">
        <v>1</v>
      </c>
      <c r="O49" s="59"/>
      <c r="P49" s="59"/>
      <c r="Q49" s="59">
        <v>1</v>
      </c>
      <c r="R49" s="123">
        <f>'Úklid kategorie'!$F$6</f>
        <v>0</v>
      </c>
      <c r="S49" s="95">
        <f t="shared" si="2"/>
        <v>5084.5855280000005</v>
      </c>
      <c r="T49" s="96">
        <f t="shared" si="0"/>
        <v>0</v>
      </c>
      <c r="U49" s="96">
        <f t="shared" si="1"/>
        <v>0</v>
      </c>
      <c r="V49" s="2"/>
      <c r="AG49" s="2"/>
      <c r="AH49" s="2"/>
      <c r="AI49" s="2"/>
      <c r="AP49" s="2"/>
      <c r="AQ49" s="2"/>
      <c r="AR49" s="2"/>
      <c r="AZ49" s="2"/>
      <c r="BA49" s="2"/>
      <c r="BB49" s="2"/>
    </row>
    <row r="50" spans="1:54" ht="15">
      <c r="A50" s="143">
        <v>44</v>
      </c>
      <c r="B50" s="94" t="s">
        <v>194</v>
      </c>
      <c r="C50" s="94" t="s">
        <v>195</v>
      </c>
      <c r="D50" s="94" t="s">
        <v>233</v>
      </c>
      <c r="E50" s="94" t="s">
        <v>389</v>
      </c>
      <c r="F50" s="79" t="s">
        <v>483</v>
      </c>
      <c r="G50" s="81" t="s">
        <v>494</v>
      </c>
      <c r="H50" s="90">
        <v>8.8</v>
      </c>
      <c r="I50" s="60"/>
      <c r="J50" s="59">
        <v>1</v>
      </c>
      <c r="K50" s="59"/>
      <c r="L50" s="59"/>
      <c r="M50" s="59">
        <v>1</v>
      </c>
      <c r="N50" s="59">
        <v>1</v>
      </c>
      <c r="O50" s="59"/>
      <c r="P50" s="59"/>
      <c r="Q50" s="59">
        <v>1</v>
      </c>
      <c r="R50" s="123">
        <f>'Úklid kategorie'!$F$6</f>
        <v>0</v>
      </c>
      <c r="S50" s="95">
        <f t="shared" si="2"/>
        <v>232.57109333333335</v>
      </c>
      <c r="T50" s="96">
        <f t="shared" si="0"/>
        <v>0</v>
      </c>
      <c r="U50" s="96">
        <f t="shared" si="1"/>
        <v>0</v>
      </c>
      <c r="V50" s="2"/>
      <c r="AG50" s="2"/>
      <c r="AH50" s="2"/>
      <c r="AI50" s="2"/>
      <c r="AP50" s="2"/>
      <c r="AQ50" s="2"/>
      <c r="AR50" s="2"/>
      <c r="AZ50" s="2"/>
      <c r="BA50" s="2"/>
      <c r="BB50" s="2"/>
    </row>
    <row r="51" spans="1:54" ht="15">
      <c r="A51" s="143">
        <v>45</v>
      </c>
      <c r="B51" s="94" t="s">
        <v>194</v>
      </c>
      <c r="C51" s="94" t="s">
        <v>195</v>
      </c>
      <c r="D51" s="94" t="s">
        <v>234</v>
      </c>
      <c r="E51" s="94" t="s">
        <v>389</v>
      </c>
      <c r="F51" s="79" t="s">
        <v>483</v>
      </c>
      <c r="G51" s="81" t="s">
        <v>494</v>
      </c>
      <c r="H51" s="90">
        <v>8.9</v>
      </c>
      <c r="I51" s="60"/>
      <c r="J51" s="59">
        <v>1</v>
      </c>
      <c r="K51" s="59"/>
      <c r="L51" s="59"/>
      <c r="M51" s="59">
        <v>1</v>
      </c>
      <c r="N51" s="59">
        <v>1</v>
      </c>
      <c r="O51" s="59"/>
      <c r="P51" s="59"/>
      <c r="Q51" s="59">
        <v>1</v>
      </c>
      <c r="R51" s="123">
        <f>'Úklid kategorie'!$F$6</f>
        <v>0</v>
      </c>
      <c r="S51" s="95">
        <f t="shared" si="2"/>
        <v>235.2139466666667</v>
      </c>
      <c r="T51" s="96">
        <f t="shared" si="0"/>
        <v>0</v>
      </c>
      <c r="U51" s="96">
        <f t="shared" si="1"/>
        <v>0</v>
      </c>
      <c r="V51" s="2"/>
      <c r="AG51" s="2"/>
      <c r="AH51" s="2"/>
      <c r="AI51" s="2"/>
      <c r="AO51" s="2"/>
      <c r="AP51" s="2"/>
      <c r="AQ51" s="2"/>
      <c r="AR51" s="2"/>
      <c r="AZ51" s="2"/>
      <c r="BA51" s="2"/>
      <c r="BB51" s="2"/>
    </row>
    <row r="52" spans="1:54" ht="15">
      <c r="A52" s="143">
        <v>46</v>
      </c>
      <c r="B52" s="94" t="s">
        <v>194</v>
      </c>
      <c r="C52" s="94" t="s">
        <v>195</v>
      </c>
      <c r="D52" s="94" t="s">
        <v>235</v>
      </c>
      <c r="E52" s="94" t="s">
        <v>58</v>
      </c>
      <c r="F52" s="79" t="s">
        <v>481</v>
      </c>
      <c r="G52" s="81" t="s">
        <v>494</v>
      </c>
      <c r="H52" s="90">
        <v>2.33</v>
      </c>
      <c r="I52" s="60"/>
      <c r="J52" s="59">
        <v>1</v>
      </c>
      <c r="K52" s="59"/>
      <c r="L52" s="59"/>
      <c r="M52" s="59">
        <v>1</v>
      </c>
      <c r="N52" s="59">
        <v>1</v>
      </c>
      <c r="O52" s="59"/>
      <c r="P52" s="59"/>
      <c r="Q52" s="59">
        <v>1</v>
      </c>
      <c r="R52" s="123">
        <f>'Úklid kategorie'!$F$6</f>
        <v>0</v>
      </c>
      <c r="S52" s="95">
        <f t="shared" si="2"/>
        <v>61.578482666666666</v>
      </c>
      <c r="T52" s="96">
        <f t="shared" si="0"/>
        <v>0</v>
      </c>
      <c r="U52" s="96">
        <f t="shared" si="1"/>
        <v>0</v>
      </c>
      <c r="V52" s="2"/>
      <c r="AG52" s="2"/>
      <c r="AH52" s="2"/>
      <c r="AI52" s="2"/>
      <c r="AO52" s="2"/>
      <c r="AP52" s="2"/>
      <c r="AQ52" s="2"/>
      <c r="AR52" s="2"/>
      <c r="AZ52" s="2"/>
      <c r="BA52" s="2"/>
      <c r="BB52" s="2"/>
    </row>
    <row r="53" spans="1:54" ht="15">
      <c r="A53" s="143">
        <v>47</v>
      </c>
      <c r="B53" s="94" t="s">
        <v>194</v>
      </c>
      <c r="C53" s="94" t="s">
        <v>195</v>
      </c>
      <c r="D53" s="94" t="s">
        <v>236</v>
      </c>
      <c r="E53" s="94" t="s">
        <v>58</v>
      </c>
      <c r="F53" s="79" t="s">
        <v>481</v>
      </c>
      <c r="G53" s="81" t="s">
        <v>494</v>
      </c>
      <c r="H53" s="90">
        <v>4.32</v>
      </c>
      <c r="I53" s="60"/>
      <c r="J53" s="59">
        <v>1</v>
      </c>
      <c r="K53" s="59"/>
      <c r="L53" s="59"/>
      <c r="M53" s="59">
        <v>1</v>
      </c>
      <c r="N53" s="59">
        <v>1</v>
      </c>
      <c r="O53" s="59"/>
      <c r="P53" s="59"/>
      <c r="Q53" s="59">
        <v>1</v>
      </c>
      <c r="R53" s="123">
        <f>'Úklid kategorie'!$F$6</f>
        <v>0</v>
      </c>
      <c r="S53" s="95">
        <f t="shared" si="2"/>
        <v>114.171264</v>
      </c>
      <c r="T53" s="96">
        <f t="shared" si="0"/>
        <v>0</v>
      </c>
      <c r="U53" s="96">
        <f t="shared" si="1"/>
        <v>0</v>
      </c>
      <c r="V53" s="2"/>
      <c r="AG53" s="2"/>
      <c r="AH53" s="2"/>
      <c r="AI53" s="2"/>
      <c r="AP53" s="2"/>
      <c r="AQ53" s="2"/>
      <c r="AR53" s="2"/>
      <c r="AZ53" s="2"/>
      <c r="BA53" s="2"/>
      <c r="BB53" s="2"/>
    </row>
    <row r="54" spans="1:54" ht="15">
      <c r="A54" s="143">
        <v>48</v>
      </c>
      <c r="B54" s="94" t="s">
        <v>194</v>
      </c>
      <c r="C54" s="94" t="s">
        <v>195</v>
      </c>
      <c r="D54" s="94" t="s">
        <v>237</v>
      </c>
      <c r="E54" s="94" t="s">
        <v>8</v>
      </c>
      <c r="F54" s="79" t="s">
        <v>482</v>
      </c>
      <c r="G54" s="81" t="s">
        <v>494</v>
      </c>
      <c r="H54" s="90">
        <v>42.93</v>
      </c>
      <c r="I54" s="60"/>
      <c r="J54" s="59">
        <v>1</v>
      </c>
      <c r="K54" s="59"/>
      <c r="L54" s="59"/>
      <c r="M54" s="59">
        <v>1</v>
      </c>
      <c r="N54" s="59">
        <v>1</v>
      </c>
      <c r="O54" s="59"/>
      <c r="P54" s="59"/>
      <c r="Q54" s="59">
        <v>1</v>
      </c>
      <c r="R54" s="123">
        <f>'Úklid kategorie'!$F$6</f>
        <v>0</v>
      </c>
      <c r="S54" s="95">
        <f t="shared" si="2"/>
        <v>1134.5769360000002</v>
      </c>
      <c r="T54" s="96">
        <f t="shared" si="0"/>
        <v>0</v>
      </c>
      <c r="U54" s="96">
        <f t="shared" si="1"/>
        <v>0</v>
      </c>
      <c r="V54" s="2"/>
      <c r="AG54" s="2"/>
      <c r="AH54" s="2"/>
      <c r="AI54" s="2"/>
      <c r="AP54" s="2"/>
      <c r="AQ54" s="2"/>
      <c r="AR54" s="2"/>
      <c r="AZ54" s="2"/>
      <c r="BA54" s="2"/>
      <c r="BB54" s="2"/>
    </row>
    <row r="55" spans="1:54" ht="15">
      <c r="A55" s="144">
        <v>49</v>
      </c>
      <c r="B55" s="31" t="s">
        <v>194</v>
      </c>
      <c r="C55" s="31" t="s">
        <v>195</v>
      </c>
      <c r="D55" s="31" t="s">
        <v>31</v>
      </c>
      <c r="E55" s="31" t="s">
        <v>390</v>
      </c>
      <c r="F55" s="67"/>
      <c r="G55" s="68" t="s">
        <v>501</v>
      </c>
      <c r="H55" s="32">
        <v>14.26</v>
      </c>
      <c r="I55" s="26"/>
      <c r="J55" s="26"/>
      <c r="K55" s="26"/>
      <c r="L55" s="26"/>
      <c r="M55" s="27"/>
      <c r="N55" s="27"/>
      <c r="O55" s="26"/>
      <c r="P55" s="27"/>
      <c r="Q55" s="27"/>
      <c r="R55" s="124"/>
      <c r="S55" s="33">
        <f t="shared" si="2"/>
        <v>0</v>
      </c>
      <c r="T55" s="5">
        <f t="shared" si="0"/>
        <v>0</v>
      </c>
      <c r="U55" s="5">
        <f t="shared" si="1"/>
        <v>0</v>
      </c>
      <c r="V55" s="2"/>
      <c r="AP55" s="2"/>
      <c r="AQ55" s="2"/>
      <c r="AR55" s="2"/>
      <c r="AZ55" s="2"/>
      <c r="BA55" s="2"/>
      <c r="BB55" s="2"/>
    </row>
    <row r="56" spans="1:54" ht="15">
      <c r="A56" s="144">
        <v>50</v>
      </c>
      <c r="B56" s="31" t="s">
        <v>194</v>
      </c>
      <c r="C56" s="31" t="s">
        <v>195</v>
      </c>
      <c r="D56" s="31" t="s">
        <v>32</v>
      </c>
      <c r="E56" s="31" t="s">
        <v>390</v>
      </c>
      <c r="F56" s="67"/>
      <c r="G56" s="68" t="s">
        <v>501</v>
      </c>
      <c r="H56" s="32">
        <v>6.24</v>
      </c>
      <c r="I56" s="7"/>
      <c r="J56" s="7"/>
      <c r="K56" s="7"/>
      <c r="L56" s="7"/>
      <c r="M56" s="7"/>
      <c r="N56" s="7"/>
      <c r="O56" s="7"/>
      <c r="P56" s="7"/>
      <c r="Q56" s="7"/>
      <c r="R56" s="124"/>
      <c r="S56" s="33">
        <f t="shared" si="2"/>
        <v>0</v>
      </c>
      <c r="T56" s="5">
        <f t="shared" si="0"/>
        <v>0</v>
      </c>
      <c r="U56" s="5">
        <f t="shared" si="1"/>
        <v>0</v>
      </c>
      <c r="V56" s="2"/>
      <c r="AP56" s="2"/>
      <c r="AQ56" s="2"/>
      <c r="AR56" s="2"/>
      <c r="AZ56" s="2"/>
      <c r="BA56" s="2"/>
      <c r="BB56" s="2"/>
    </row>
    <row r="57" spans="1:54" ht="15">
      <c r="A57" s="144">
        <v>51</v>
      </c>
      <c r="B57" s="31" t="s">
        <v>194</v>
      </c>
      <c r="C57" s="31" t="s">
        <v>195</v>
      </c>
      <c r="D57" s="31" t="s">
        <v>238</v>
      </c>
      <c r="E57" s="31" t="s">
        <v>391</v>
      </c>
      <c r="F57" s="67"/>
      <c r="G57" s="68" t="s">
        <v>501</v>
      </c>
      <c r="H57" s="32">
        <v>19.61</v>
      </c>
      <c r="I57" s="7"/>
      <c r="J57" s="7"/>
      <c r="K57" s="7"/>
      <c r="L57" s="7"/>
      <c r="M57" s="7"/>
      <c r="N57" s="7"/>
      <c r="O57" s="7"/>
      <c r="P57" s="7"/>
      <c r="Q57" s="7"/>
      <c r="R57" s="124"/>
      <c r="S57" s="33">
        <f t="shared" si="2"/>
        <v>0</v>
      </c>
      <c r="T57" s="5">
        <f t="shared" si="0"/>
        <v>0</v>
      </c>
      <c r="U57" s="5">
        <f t="shared" si="1"/>
        <v>0</v>
      </c>
      <c r="V57" s="2"/>
      <c r="AP57" s="2"/>
      <c r="AQ57" s="2"/>
      <c r="AR57" s="2"/>
      <c r="AZ57" s="2"/>
      <c r="BA57" s="2"/>
      <c r="BB57" s="2"/>
    </row>
    <row r="58" spans="1:54" ht="15">
      <c r="A58" s="144">
        <v>52</v>
      </c>
      <c r="B58" s="31" t="s">
        <v>194</v>
      </c>
      <c r="C58" s="31" t="s">
        <v>195</v>
      </c>
      <c r="D58" s="31" t="s">
        <v>33</v>
      </c>
      <c r="E58" s="31" t="s">
        <v>392</v>
      </c>
      <c r="F58" s="67"/>
      <c r="G58" s="68" t="s">
        <v>501</v>
      </c>
      <c r="H58" s="32">
        <v>20</v>
      </c>
      <c r="I58" s="7"/>
      <c r="J58" s="7"/>
      <c r="K58" s="7"/>
      <c r="L58" s="7"/>
      <c r="M58" s="7"/>
      <c r="N58" s="7"/>
      <c r="O58" s="7"/>
      <c r="P58" s="7"/>
      <c r="Q58" s="7"/>
      <c r="R58" s="124"/>
      <c r="S58" s="33">
        <f t="shared" si="2"/>
        <v>0</v>
      </c>
      <c r="T58" s="5">
        <f t="shared" si="0"/>
        <v>0</v>
      </c>
      <c r="U58" s="5">
        <f t="shared" si="1"/>
        <v>0</v>
      </c>
      <c r="V58" s="2"/>
      <c r="AG58" s="2"/>
      <c r="AH58" s="2"/>
      <c r="AI58" s="2"/>
      <c r="AP58" s="2"/>
      <c r="AQ58" s="2"/>
      <c r="AR58" s="2"/>
      <c r="AZ58" s="2"/>
      <c r="BA58" s="2"/>
      <c r="BB58" s="2"/>
    </row>
    <row r="59" spans="1:54" ht="15">
      <c r="A59" s="144">
        <v>53</v>
      </c>
      <c r="B59" s="31" t="s">
        <v>194</v>
      </c>
      <c r="C59" s="31" t="s">
        <v>195</v>
      </c>
      <c r="D59" s="31" t="s">
        <v>34</v>
      </c>
      <c r="E59" s="31" t="s">
        <v>393</v>
      </c>
      <c r="F59" s="67"/>
      <c r="G59" s="68" t="s">
        <v>501</v>
      </c>
      <c r="H59" s="32">
        <v>5.31</v>
      </c>
      <c r="I59" s="7"/>
      <c r="J59" s="7"/>
      <c r="K59" s="7"/>
      <c r="L59" s="7"/>
      <c r="M59" s="7"/>
      <c r="N59" s="7"/>
      <c r="O59" s="7"/>
      <c r="P59" s="7"/>
      <c r="Q59" s="7"/>
      <c r="R59" s="124"/>
      <c r="S59" s="33">
        <f t="shared" si="2"/>
        <v>0</v>
      </c>
      <c r="T59" s="5">
        <f t="shared" si="0"/>
        <v>0</v>
      </c>
      <c r="U59" s="5">
        <f t="shared" si="1"/>
        <v>0</v>
      </c>
      <c r="V59" s="2"/>
      <c r="AG59" s="2"/>
      <c r="AH59" s="2"/>
      <c r="AI59" s="2"/>
      <c r="AP59" s="2"/>
      <c r="AQ59" s="2"/>
      <c r="AR59" s="2"/>
      <c r="AZ59" s="2"/>
      <c r="BA59" s="2"/>
      <c r="BB59" s="2"/>
    </row>
    <row r="60" spans="1:54" ht="15">
      <c r="A60" s="144">
        <v>54</v>
      </c>
      <c r="B60" s="31" t="s">
        <v>194</v>
      </c>
      <c r="C60" s="31" t="s">
        <v>195</v>
      </c>
      <c r="D60" s="31" t="s">
        <v>36</v>
      </c>
      <c r="E60" s="31" t="s">
        <v>394</v>
      </c>
      <c r="F60" s="67"/>
      <c r="G60" s="68" t="s">
        <v>501</v>
      </c>
      <c r="H60" s="32">
        <v>2.82</v>
      </c>
      <c r="I60" s="7"/>
      <c r="J60" s="7"/>
      <c r="K60" s="7"/>
      <c r="L60" s="7"/>
      <c r="M60" s="7"/>
      <c r="N60" s="7"/>
      <c r="O60" s="7"/>
      <c r="P60" s="7"/>
      <c r="Q60" s="7"/>
      <c r="R60" s="124"/>
      <c r="S60" s="33">
        <f t="shared" si="2"/>
        <v>0</v>
      </c>
      <c r="T60" s="5">
        <f t="shared" si="0"/>
        <v>0</v>
      </c>
      <c r="U60" s="5">
        <f t="shared" si="1"/>
        <v>0</v>
      </c>
      <c r="V60" s="2"/>
      <c r="AP60" s="2"/>
      <c r="AQ60" s="2"/>
      <c r="AR60" s="2"/>
      <c r="AZ60" s="2"/>
      <c r="BA60" s="2"/>
      <c r="BB60" s="2"/>
    </row>
    <row r="61" spans="1:54" ht="15">
      <c r="A61" s="144">
        <v>55</v>
      </c>
      <c r="B61" s="31" t="s">
        <v>194</v>
      </c>
      <c r="C61" s="31" t="s">
        <v>195</v>
      </c>
      <c r="D61" s="31" t="s">
        <v>37</v>
      </c>
      <c r="E61" s="31" t="s">
        <v>390</v>
      </c>
      <c r="F61" s="67"/>
      <c r="G61" s="68" t="s">
        <v>501</v>
      </c>
      <c r="H61" s="32">
        <v>5.65</v>
      </c>
      <c r="I61" s="7"/>
      <c r="J61" s="7"/>
      <c r="K61" s="7"/>
      <c r="L61" s="7"/>
      <c r="M61" s="7"/>
      <c r="N61" s="7"/>
      <c r="O61" s="7"/>
      <c r="P61" s="7"/>
      <c r="Q61" s="7"/>
      <c r="R61" s="124"/>
      <c r="S61" s="33">
        <f t="shared" si="2"/>
        <v>0</v>
      </c>
      <c r="T61" s="5">
        <f t="shared" si="0"/>
        <v>0</v>
      </c>
      <c r="U61" s="5">
        <f t="shared" si="1"/>
        <v>0</v>
      </c>
      <c r="V61" s="2"/>
      <c r="AG61" s="2"/>
      <c r="AH61" s="2"/>
      <c r="AI61" s="2"/>
      <c r="AP61" s="2"/>
      <c r="AQ61" s="2"/>
      <c r="AR61" s="2"/>
      <c r="AZ61" s="2"/>
      <c r="BA61" s="2"/>
      <c r="BB61" s="2"/>
    </row>
    <row r="62" spans="1:54" ht="15">
      <c r="A62" s="144">
        <v>56</v>
      </c>
      <c r="B62" s="31" t="s">
        <v>194</v>
      </c>
      <c r="C62" s="31" t="s">
        <v>195</v>
      </c>
      <c r="D62" s="31" t="s">
        <v>38</v>
      </c>
      <c r="E62" s="31" t="s">
        <v>395</v>
      </c>
      <c r="F62" s="67"/>
      <c r="G62" s="68" t="s">
        <v>501</v>
      </c>
      <c r="H62" s="32">
        <v>19.09</v>
      </c>
      <c r="I62" s="7"/>
      <c r="J62" s="7"/>
      <c r="K62" s="7"/>
      <c r="L62" s="7"/>
      <c r="M62" s="7"/>
      <c r="N62" s="7"/>
      <c r="O62" s="7"/>
      <c r="P62" s="7"/>
      <c r="Q62" s="7"/>
      <c r="R62" s="124"/>
      <c r="S62" s="33">
        <f t="shared" si="2"/>
        <v>0</v>
      </c>
      <c r="T62" s="5">
        <f t="shared" si="0"/>
        <v>0</v>
      </c>
      <c r="U62" s="5">
        <f t="shared" si="1"/>
        <v>0</v>
      </c>
      <c r="V62" s="2"/>
      <c r="AG62" s="2"/>
      <c r="AH62" s="2"/>
      <c r="AI62" s="2"/>
      <c r="AP62" s="2"/>
      <c r="AQ62" s="2"/>
      <c r="AR62" s="2"/>
      <c r="AZ62" s="2"/>
      <c r="BA62" s="2"/>
      <c r="BB62" s="2"/>
    </row>
    <row r="63" spans="1:54" ht="15">
      <c r="A63" s="144">
        <v>57</v>
      </c>
      <c r="B63" s="31" t="s">
        <v>194</v>
      </c>
      <c r="C63" s="31" t="s">
        <v>195</v>
      </c>
      <c r="D63" s="31" t="s">
        <v>39</v>
      </c>
      <c r="E63" s="31" t="s">
        <v>396</v>
      </c>
      <c r="F63" s="67"/>
      <c r="G63" s="68" t="s">
        <v>501</v>
      </c>
      <c r="H63" s="32">
        <v>5.38</v>
      </c>
      <c r="I63" s="7"/>
      <c r="J63" s="7"/>
      <c r="K63" s="7"/>
      <c r="L63" s="7"/>
      <c r="M63" s="7"/>
      <c r="N63" s="7"/>
      <c r="O63" s="7"/>
      <c r="P63" s="7"/>
      <c r="Q63" s="7"/>
      <c r="R63" s="124"/>
      <c r="S63" s="33">
        <f t="shared" si="2"/>
        <v>0</v>
      </c>
      <c r="T63" s="5">
        <f t="shared" si="0"/>
        <v>0</v>
      </c>
      <c r="U63" s="5">
        <f t="shared" si="1"/>
        <v>0</v>
      </c>
      <c r="V63" s="2"/>
      <c r="AG63" s="2"/>
      <c r="AH63" s="2"/>
      <c r="AI63" s="2"/>
      <c r="AP63" s="2"/>
      <c r="AQ63" s="2"/>
      <c r="AR63" s="2"/>
      <c r="AZ63" s="2"/>
      <c r="BA63" s="2"/>
      <c r="BB63" s="2"/>
    </row>
    <row r="64" spans="1:54" ht="15">
      <c r="A64" s="144">
        <v>58</v>
      </c>
      <c r="B64" s="31" t="s">
        <v>194</v>
      </c>
      <c r="C64" s="31" t="s">
        <v>195</v>
      </c>
      <c r="D64" s="31" t="s">
        <v>40</v>
      </c>
      <c r="E64" s="31" t="s">
        <v>394</v>
      </c>
      <c r="F64" s="67"/>
      <c r="G64" s="68" t="s">
        <v>501</v>
      </c>
      <c r="H64" s="32">
        <v>1.88</v>
      </c>
      <c r="I64" s="7"/>
      <c r="J64" s="7"/>
      <c r="K64" s="7"/>
      <c r="L64" s="7"/>
      <c r="M64" s="7"/>
      <c r="N64" s="7"/>
      <c r="O64" s="7"/>
      <c r="P64" s="7"/>
      <c r="Q64" s="7"/>
      <c r="R64" s="124"/>
      <c r="S64" s="33">
        <f t="shared" si="2"/>
        <v>0</v>
      </c>
      <c r="T64" s="5">
        <f t="shared" si="0"/>
        <v>0</v>
      </c>
      <c r="U64" s="5">
        <f t="shared" si="1"/>
        <v>0</v>
      </c>
      <c r="V64" s="2"/>
      <c r="AP64" s="2"/>
      <c r="AQ64" s="2"/>
      <c r="AR64" s="2"/>
      <c r="AZ64" s="2"/>
      <c r="BA64" s="2"/>
      <c r="BB64" s="2"/>
    </row>
    <row r="65" spans="1:54" ht="15">
      <c r="A65" s="144">
        <v>59</v>
      </c>
      <c r="B65" s="31" t="s">
        <v>194</v>
      </c>
      <c r="C65" s="31" t="s">
        <v>195</v>
      </c>
      <c r="D65" s="31" t="s">
        <v>239</v>
      </c>
      <c r="E65" s="31" t="s">
        <v>397</v>
      </c>
      <c r="F65" s="67"/>
      <c r="G65" s="68" t="s">
        <v>501</v>
      </c>
      <c r="H65" s="32">
        <v>66.23</v>
      </c>
      <c r="I65" s="7"/>
      <c r="J65" s="7"/>
      <c r="K65" s="7"/>
      <c r="L65" s="7"/>
      <c r="M65" s="7"/>
      <c r="N65" s="7"/>
      <c r="O65" s="7"/>
      <c r="P65" s="7"/>
      <c r="Q65" s="7"/>
      <c r="R65" s="124"/>
      <c r="S65" s="33">
        <f t="shared" si="2"/>
        <v>0</v>
      </c>
      <c r="T65" s="5">
        <f t="shared" si="0"/>
        <v>0</v>
      </c>
      <c r="U65" s="5">
        <f t="shared" si="1"/>
        <v>0</v>
      </c>
      <c r="V65" s="2"/>
      <c r="AP65" s="2"/>
      <c r="AQ65" s="2"/>
      <c r="AR65" s="2"/>
      <c r="AZ65" s="2"/>
      <c r="BA65" s="2"/>
      <c r="BB65" s="2"/>
    </row>
    <row r="66" spans="1:54" ht="15">
      <c r="A66" s="144">
        <v>60</v>
      </c>
      <c r="B66" s="31" t="s">
        <v>194</v>
      </c>
      <c r="C66" s="31" t="s">
        <v>196</v>
      </c>
      <c r="D66" s="31" t="s">
        <v>13</v>
      </c>
      <c r="E66" s="31" t="s">
        <v>398</v>
      </c>
      <c r="F66" s="67"/>
      <c r="G66" s="68" t="s">
        <v>501</v>
      </c>
      <c r="H66" s="32">
        <v>3.15</v>
      </c>
      <c r="I66" s="7"/>
      <c r="J66" s="7"/>
      <c r="K66" s="7"/>
      <c r="L66" s="7"/>
      <c r="M66" s="7"/>
      <c r="N66" s="7"/>
      <c r="O66" s="7"/>
      <c r="P66" s="7"/>
      <c r="Q66" s="7"/>
      <c r="R66" s="124"/>
      <c r="S66" s="33">
        <f t="shared" si="2"/>
        <v>0</v>
      </c>
      <c r="T66" s="5">
        <f t="shared" si="0"/>
        <v>0</v>
      </c>
      <c r="U66" s="5">
        <f t="shared" si="1"/>
        <v>0</v>
      </c>
      <c r="V66" s="2"/>
      <c r="AP66" s="2"/>
      <c r="AQ66" s="2"/>
      <c r="AR66" s="2"/>
      <c r="AZ66" s="2"/>
      <c r="BA66" s="2"/>
      <c r="BB66" s="2"/>
    </row>
    <row r="67" spans="1:54" ht="15">
      <c r="A67" s="144">
        <v>61</v>
      </c>
      <c r="B67" s="31" t="s">
        <v>194</v>
      </c>
      <c r="C67" s="31" t="s">
        <v>196</v>
      </c>
      <c r="D67" s="31" t="s">
        <v>240</v>
      </c>
      <c r="E67" s="31" t="s">
        <v>399</v>
      </c>
      <c r="F67" s="67"/>
      <c r="G67" s="68" t="s">
        <v>501</v>
      </c>
      <c r="H67" s="32">
        <v>1.78</v>
      </c>
      <c r="I67" s="7"/>
      <c r="J67" s="7"/>
      <c r="K67" s="7"/>
      <c r="L67" s="7"/>
      <c r="M67" s="7"/>
      <c r="N67" s="7"/>
      <c r="O67" s="7"/>
      <c r="P67" s="7"/>
      <c r="Q67" s="7"/>
      <c r="R67" s="124"/>
      <c r="S67" s="33">
        <f t="shared" si="2"/>
        <v>0</v>
      </c>
      <c r="T67" s="5">
        <f t="shared" si="0"/>
        <v>0</v>
      </c>
      <c r="U67" s="5">
        <f t="shared" si="1"/>
        <v>0</v>
      </c>
      <c r="V67" s="2"/>
      <c r="AP67" s="2"/>
      <c r="AQ67" s="2"/>
      <c r="AR67" s="2"/>
      <c r="AZ67" s="2"/>
      <c r="BA67" s="2"/>
      <c r="BB67" s="2"/>
    </row>
    <row r="68" spans="1:54" ht="15">
      <c r="A68" s="144">
        <v>62</v>
      </c>
      <c r="B68" s="31" t="s">
        <v>194</v>
      </c>
      <c r="C68" s="31" t="s">
        <v>196</v>
      </c>
      <c r="D68" s="31" t="s">
        <v>241</v>
      </c>
      <c r="E68" s="31" t="s">
        <v>399</v>
      </c>
      <c r="F68" s="67"/>
      <c r="G68" s="68" t="s">
        <v>501</v>
      </c>
      <c r="H68" s="32">
        <v>2.56</v>
      </c>
      <c r="I68" s="7"/>
      <c r="J68" s="7"/>
      <c r="K68" s="7"/>
      <c r="L68" s="7"/>
      <c r="M68" s="7"/>
      <c r="N68" s="7"/>
      <c r="O68" s="7"/>
      <c r="P68" s="7"/>
      <c r="Q68" s="7"/>
      <c r="R68" s="124"/>
      <c r="S68" s="33">
        <f t="shared" si="2"/>
        <v>0</v>
      </c>
      <c r="T68" s="5">
        <f t="shared" si="0"/>
        <v>0</v>
      </c>
      <c r="U68" s="5">
        <f t="shared" si="1"/>
        <v>0</v>
      </c>
      <c r="V68" s="2"/>
      <c r="AG68" s="2"/>
      <c r="AH68" s="2"/>
      <c r="AI68" s="2"/>
      <c r="AO68" s="2"/>
      <c r="AP68" s="2"/>
      <c r="AQ68" s="2"/>
      <c r="AR68" s="2"/>
      <c r="AZ68" s="2"/>
      <c r="BA68" s="2"/>
      <c r="BB68" s="2"/>
    </row>
    <row r="69" spans="1:54" ht="15">
      <c r="A69" s="144">
        <v>63</v>
      </c>
      <c r="B69" s="31" t="s">
        <v>194</v>
      </c>
      <c r="C69" s="31" t="s">
        <v>196</v>
      </c>
      <c r="D69" s="31" t="s">
        <v>16</v>
      </c>
      <c r="E69" s="31" t="s">
        <v>400</v>
      </c>
      <c r="F69" s="67"/>
      <c r="G69" s="68" t="s">
        <v>501</v>
      </c>
      <c r="H69" s="32">
        <v>2.42</v>
      </c>
      <c r="I69" s="7"/>
      <c r="J69" s="7"/>
      <c r="K69" s="7"/>
      <c r="L69" s="7"/>
      <c r="M69" s="7"/>
      <c r="N69" s="7"/>
      <c r="O69" s="7"/>
      <c r="P69" s="7"/>
      <c r="Q69" s="7"/>
      <c r="R69" s="124"/>
      <c r="S69" s="33">
        <f t="shared" si="2"/>
        <v>0</v>
      </c>
      <c r="T69" s="5">
        <f t="shared" si="0"/>
        <v>0</v>
      </c>
      <c r="U69" s="5">
        <f t="shared" si="1"/>
        <v>0</v>
      </c>
      <c r="V69" s="2"/>
      <c r="AG69" s="2"/>
      <c r="AH69" s="2"/>
      <c r="AI69" s="2"/>
      <c r="AP69" s="2"/>
      <c r="AQ69" s="2"/>
      <c r="AR69" s="2"/>
      <c r="AZ69" s="2"/>
      <c r="BA69" s="2"/>
      <c r="BB69" s="2"/>
    </row>
    <row r="70" spans="1:54" ht="15">
      <c r="A70" s="144">
        <v>64</v>
      </c>
      <c r="B70" s="31" t="s">
        <v>194</v>
      </c>
      <c r="C70" s="31" t="s">
        <v>196</v>
      </c>
      <c r="D70" s="31" t="s">
        <v>242</v>
      </c>
      <c r="E70" s="31" t="s">
        <v>401</v>
      </c>
      <c r="F70" s="67"/>
      <c r="G70" s="68" t="s">
        <v>501</v>
      </c>
      <c r="H70" s="32">
        <v>1.98</v>
      </c>
      <c r="I70" s="7"/>
      <c r="J70" s="7"/>
      <c r="K70" s="7"/>
      <c r="L70" s="7"/>
      <c r="M70" s="7"/>
      <c r="N70" s="7"/>
      <c r="O70" s="7"/>
      <c r="P70" s="7"/>
      <c r="Q70" s="7"/>
      <c r="R70" s="124"/>
      <c r="S70" s="33">
        <f t="shared" si="2"/>
        <v>0</v>
      </c>
      <c r="T70" s="5">
        <f t="shared" si="0"/>
        <v>0</v>
      </c>
      <c r="U70" s="5">
        <f t="shared" si="1"/>
        <v>0</v>
      </c>
      <c r="V70" s="2"/>
      <c r="AG70" s="2"/>
      <c r="AH70" s="2"/>
      <c r="AI70" s="2"/>
      <c r="AP70" s="2"/>
      <c r="AQ70" s="2"/>
      <c r="AR70" s="2"/>
      <c r="AZ70" s="2"/>
      <c r="BA70" s="2"/>
      <c r="BB70" s="2"/>
    </row>
    <row r="71" spans="1:54" ht="15">
      <c r="A71" s="144">
        <v>65</v>
      </c>
      <c r="B71" s="31" t="s">
        <v>194</v>
      </c>
      <c r="C71" s="31" t="s">
        <v>196</v>
      </c>
      <c r="D71" s="31" t="s">
        <v>15</v>
      </c>
      <c r="E71" s="31" t="s">
        <v>402</v>
      </c>
      <c r="F71" s="67"/>
      <c r="G71" s="68" t="s">
        <v>501</v>
      </c>
      <c r="H71" s="32">
        <v>3.76</v>
      </c>
      <c r="I71" s="7"/>
      <c r="J71" s="7"/>
      <c r="K71" s="7"/>
      <c r="L71" s="7"/>
      <c r="M71" s="7"/>
      <c r="N71" s="7"/>
      <c r="O71" s="7"/>
      <c r="P71" s="7"/>
      <c r="Q71" s="7"/>
      <c r="R71" s="124"/>
      <c r="S71" s="33">
        <f t="shared" si="2"/>
        <v>0</v>
      </c>
      <c r="T71" s="5">
        <f aca="true" t="shared" si="3" ref="T71:T134">R71*S71</f>
        <v>0</v>
      </c>
      <c r="U71" s="5">
        <f aca="true" t="shared" si="4" ref="U71:U134">T71*12</f>
        <v>0</v>
      </c>
      <c r="V71" s="2"/>
      <c r="AG71" s="2"/>
      <c r="AH71" s="2"/>
      <c r="AI71" s="2"/>
      <c r="AP71" s="2"/>
      <c r="AQ71" s="2"/>
      <c r="AR71" s="2"/>
      <c r="AZ71" s="2"/>
      <c r="BA71" s="2"/>
      <c r="BB71" s="2"/>
    </row>
    <row r="72" spans="1:54" ht="15">
      <c r="A72" s="144">
        <v>66</v>
      </c>
      <c r="B72" s="31" t="s">
        <v>194</v>
      </c>
      <c r="C72" s="31" t="s">
        <v>196</v>
      </c>
      <c r="D72" s="31" t="s">
        <v>243</v>
      </c>
      <c r="E72" s="31" t="s">
        <v>106</v>
      </c>
      <c r="F72" s="67"/>
      <c r="G72" s="68" t="s">
        <v>501</v>
      </c>
      <c r="H72" s="32">
        <v>3.07</v>
      </c>
      <c r="I72" s="7"/>
      <c r="J72" s="7"/>
      <c r="K72" s="7"/>
      <c r="L72" s="7"/>
      <c r="M72" s="7"/>
      <c r="N72" s="7"/>
      <c r="O72" s="7"/>
      <c r="P72" s="7"/>
      <c r="Q72" s="7"/>
      <c r="R72" s="124"/>
      <c r="S72" s="33">
        <f aca="true" t="shared" si="5" ref="S72:S135">(H72*I72*30.4167)+(H72*J72*21)+(H72*K72*4.3452)+(H72*L72*4.3452)+(H72*M72*4.3452)+H72*N72+(H72*O72/3)+(H72*P72/6)+(H72*Q72/12)</f>
        <v>0</v>
      </c>
      <c r="T72" s="5">
        <f t="shared" si="3"/>
        <v>0</v>
      </c>
      <c r="U72" s="5">
        <f t="shared" si="4"/>
        <v>0</v>
      </c>
      <c r="V72" s="2"/>
      <c r="AG72" s="2"/>
      <c r="AH72" s="2"/>
      <c r="AI72" s="2"/>
      <c r="AP72" s="2"/>
      <c r="AQ72" s="2"/>
      <c r="AR72" s="2"/>
      <c r="AZ72" s="2"/>
      <c r="BA72" s="2"/>
      <c r="BB72" s="2"/>
    </row>
    <row r="73" spans="1:54" ht="15">
      <c r="A73" s="144">
        <v>67</v>
      </c>
      <c r="B73" s="31" t="s">
        <v>194</v>
      </c>
      <c r="C73" s="31" t="s">
        <v>196</v>
      </c>
      <c r="D73" s="31" t="s">
        <v>11</v>
      </c>
      <c r="E73" s="31" t="s">
        <v>403</v>
      </c>
      <c r="F73" s="67"/>
      <c r="G73" s="68" t="s">
        <v>501</v>
      </c>
      <c r="H73" s="32">
        <v>9.37</v>
      </c>
      <c r="I73" s="7"/>
      <c r="J73" s="7"/>
      <c r="K73" s="7"/>
      <c r="L73" s="7"/>
      <c r="M73" s="7"/>
      <c r="N73" s="7"/>
      <c r="O73" s="7"/>
      <c r="P73" s="7"/>
      <c r="Q73" s="7"/>
      <c r="R73" s="124"/>
      <c r="S73" s="33">
        <f t="shared" si="5"/>
        <v>0</v>
      </c>
      <c r="T73" s="5">
        <f t="shared" si="3"/>
        <v>0</v>
      </c>
      <c r="U73" s="5">
        <f t="shared" si="4"/>
        <v>0</v>
      </c>
      <c r="V73" s="2"/>
      <c r="AG73" s="2"/>
      <c r="AH73" s="2"/>
      <c r="AI73" s="2"/>
      <c r="AP73" s="2"/>
      <c r="AQ73" s="2"/>
      <c r="AR73" s="2"/>
      <c r="AZ73" s="2"/>
      <c r="BA73" s="2"/>
      <c r="BB73" s="2"/>
    </row>
    <row r="74" spans="1:54" ht="15">
      <c r="A74" s="144">
        <v>68</v>
      </c>
      <c r="B74" s="31" t="s">
        <v>194</v>
      </c>
      <c r="C74" s="31" t="s">
        <v>196</v>
      </c>
      <c r="D74" s="31" t="s">
        <v>19</v>
      </c>
      <c r="E74" s="31" t="s">
        <v>404</v>
      </c>
      <c r="F74" s="67"/>
      <c r="G74" s="68" t="s">
        <v>501</v>
      </c>
      <c r="H74" s="32">
        <v>10.84</v>
      </c>
      <c r="I74" s="7"/>
      <c r="J74" s="7"/>
      <c r="K74" s="7"/>
      <c r="L74" s="7"/>
      <c r="M74" s="7"/>
      <c r="N74" s="7"/>
      <c r="O74" s="7"/>
      <c r="P74" s="7"/>
      <c r="Q74" s="7"/>
      <c r="R74" s="124"/>
      <c r="S74" s="33">
        <f t="shared" si="5"/>
        <v>0</v>
      </c>
      <c r="T74" s="5">
        <f t="shared" si="3"/>
        <v>0</v>
      </c>
      <c r="U74" s="5">
        <f t="shared" si="4"/>
        <v>0</v>
      </c>
      <c r="V74" s="2"/>
      <c r="AP74" s="2"/>
      <c r="AQ74" s="2"/>
      <c r="AR74" s="2"/>
      <c r="AZ74" s="2"/>
      <c r="BA74" s="2"/>
      <c r="BB74" s="2"/>
    </row>
    <row r="75" spans="1:54" ht="15">
      <c r="A75" s="144">
        <v>69</v>
      </c>
      <c r="B75" s="31" t="s">
        <v>194</v>
      </c>
      <c r="C75" s="31" t="s">
        <v>196</v>
      </c>
      <c r="D75" s="31" t="s">
        <v>244</v>
      </c>
      <c r="E75" s="31" t="s">
        <v>405</v>
      </c>
      <c r="F75" s="67"/>
      <c r="G75" s="68" t="s">
        <v>501</v>
      </c>
      <c r="H75" s="32">
        <v>2.93</v>
      </c>
      <c r="I75" s="7"/>
      <c r="J75" s="7"/>
      <c r="K75" s="7"/>
      <c r="L75" s="7"/>
      <c r="M75" s="7"/>
      <c r="N75" s="7"/>
      <c r="O75" s="7"/>
      <c r="P75" s="7"/>
      <c r="Q75" s="7"/>
      <c r="R75" s="124"/>
      <c r="S75" s="33">
        <f t="shared" si="5"/>
        <v>0</v>
      </c>
      <c r="T75" s="5">
        <f t="shared" si="3"/>
        <v>0</v>
      </c>
      <c r="U75" s="5">
        <f t="shared" si="4"/>
        <v>0</v>
      </c>
      <c r="V75" s="2"/>
      <c r="AG75" s="2"/>
      <c r="AH75" s="2"/>
      <c r="AI75" s="2"/>
      <c r="AO75" s="2"/>
      <c r="AP75" s="2"/>
      <c r="AQ75" s="2"/>
      <c r="AR75" s="2"/>
      <c r="AZ75" s="2"/>
      <c r="BA75" s="2"/>
      <c r="BB75" s="2"/>
    </row>
    <row r="76" spans="1:54" ht="15">
      <c r="A76" s="144">
        <v>70</v>
      </c>
      <c r="B76" s="31" t="s">
        <v>194</v>
      </c>
      <c r="C76" s="31" t="s">
        <v>196</v>
      </c>
      <c r="D76" s="31" t="s">
        <v>245</v>
      </c>
      <c r="E76" s="31" t="s">
        <v>49</v>
      </c>
      <c r="F76" s="67"/>
      <c r="G76" s="68" t="s">
        <v>501</v>
      </c>
      <c r="H76" s="32">
        <v>8.3</v>
      </c>
      <c r="I76" s="7"/>
      <c r="J76" s="7"/>
      <c r="K76" s="7"/>
      <c r="L76" s="7"/>
      <c r="M76" s="7"/>
      <c r="N76" s="7"/>
      <c r="O76" s="7"/>
      <c r="P76" s="7"/>
      <c r="Q76" s="34"/>
      <c r="R76" s="124"/>
      <c r="S76" s="33">
        <f t="shared" si="5"/>
        <v>0</v>
      </c>
      <c r="T76" s="5">
        <f t="shared" si="3"/>
        <v>0</v>
      </c>
      <c r="U76" s="5">
        <f t="shared" si="4"/>
        <v>0</v>
      </c>
      <c r="V76" s="2"/>
      <c r="AG76" s="2"/>
      <c r="AH76" s="2"/>
      <c r="AI76" s="2"/>
      <c r="AP76" s="2"/>
      <c r="AQ76" s="2"/>
      <c r="AR76" s="2"/>
      <c r="AZ76" s="2"/>
      <c r="BA76" s="2"/>
      <c r="BB76" s="2"/>
    </row>
    <row r="77" spans="1:54" ht="15">
      <c r="A77" s="144">
        <v>71</v>
      </c>
      <c r="B77" s="31" t="s">
        <v>194</v>
      </c>
      <c r="C77" s="31" t="s">
        <v>196</v>
      </c>
      <c r="D77" s="31" t="s">
        <v>1</v>
      </c>
      <c r="E77" s="31" t="s">
        <v>406</v>
      </c>
      <c r="F77" s="67"/>
      <c r="G77" s="68" t="s">
        <v>501</v>
      </c>
      <c r="H77" s="32">
        <v>32.97</v>
      </c>
      <c r="I77" s="7"/>
      <c r="J77" s="7"/>
      <c r="K77" s="7"/>
      <c r="L77" s="7"/>
      <c r="M77" s="7"/>
      <c r="N77" s="7"/>
      <c r="O77" s="7"/>
      <c r="P77" s="7"/>
      <c r="Q77" s="7"/>
      <c r="R77" s="124"/>
      <c r="S77" s="33">
        <f t="shared" si="5"/>
        <v>0</v>
      </c>
      <c r="T77" s="5">
        <f t="shared" si="3"/>
        <v>0</v>
      </c>
      <c r="U77" s="5">
        <f t="shared" si="4"/>
        <v>0</v>
      </c>
      <c r="V77" s="2"/>
      <c r="AG77" s="2"/>
      <c r="AH77" s="2"/>
      <c r="AI77" s="2"/>
      <c r="AP77" s="2"/>
      <c r="AQ77" s="2"/>
      <c r="AR77" s="2"/>
      <c r="AZ77" s="2"/>
      <c r="BA77" s="2"/>
      <c r="BB77" s="2"/>
    </row>
    <row r="78" spans="1:54" ht="15">
      <c r="A78" s="144">
        <v>72</v>
      </c>
      <c r="B78" s="31" t="s">
        <v>194</v>
      </c>
      <c r="C78" s="31" t="s">
        <v>196</v>
      </c>
      <c r="D78" s="31" t="s">
        <v>7</v>
      </c>
      <c r="E78" s="31" t="s">
        <v>407</v>
      </c>
      <c r="F78" s="67"/>
      <c r="G78" s="68" t="s">
        <v>501</v>
      </c>
      <c r="H78" s="32">
        <v>0</v>
      </c>
      <c r="I78" s="26"/>
      <c r="J78" s="26"/>
      <c r="K78" s="26"/>
      <c r="L78" s="26"/>
      <c r="M78" s="27"/>
      <c r="N78" s="27"/>
      <c r="O78" s="26"/>
      <c r="P78" s="27"/>
      <c r="Q78" s="27"/>
      <c r="R78" s="124"/>
      <c r="S78" s="33">
        <f t="shared" si="5"/>
        <v>0</v>
      </c>
      <c r="T78" s="5">
        <f t="shared" si="3"/>
        <v>0</v>
      </c>
      <c r="U78" s="5">
        <f t="shared" si="4"/>
        <v>0</v>
      </c>
      <c r="V78" s="2"/>
      <c r="AG78" s="2"/>
      <c r="AH78" s="2"/>
      <c r="AI78" s="2"/>
      <c r="AP78" s="2"/>
      <c r="AQ78" s="2"/>
      <c r="AR78" s="2"/>
      <c r="AZ78" s="2"/>
      <c r="BA78" s="2"/>
      <c r="BB78" s="2"/>
    </row>
    <row r="79" spans="1:54" ht="15">
      <c r="A79" s="144">
        <v>73</v>
      </c>
      <c r="B79" s="31" t="s">
        <v>194</v>
      </c>
      <c r="C79" s="31" t="s">
        <v>196</v>
      </c>
      <c r="D79" s="31" t="s">
        <v>20</v>
      </c>
      <c r="E79" s="31" t="s">
        <v>406</v>
      </c>
      <c r="F79" s="67"/>
      <c r="G79" s="68" t="s">
        <v>501</v>
      </c>
      <c r="H79" s="32">
        <v>5</v>
      </c>
      <c r="I79" s="7"/>
      <c r="J79" s="7"/>
      <c r="K79" s="7"/>
      <c r="L79" s="7"/>
      <c r="M79" s="7"/>
      <c r="N79" s="7"/>
      <c r="O79" s="7"/>
      <c r="P79" s="7"/>
      <c r="Q79" s="7"/>
      <c r="R79" s="124"/>
      <c r="S79" s="33">
        <f t="shared" si="5"/>
        <v>0</v>
      </c>
      <c r="T79" s="5">
        <f t="shared" si="3"/>
        <v>0</v>
      </c>
      <c r="U79" s="5">
        <f t="shared" si="4"/>
        <v>0</v>
      </c>
      <c r="V79" s="2"/>
      <c r="AG79" s="2"/>
      <c r="AH79" s="2"/>
      <c r="AI79" s="2"/>
      <c r="AP79" s="2"/>
      <c r="AQ79" s="2"/>
      <c r="AR79" s="2"/>
      <c r="AZ79" s="2"/>
      <c r="BA79" s="2"/>
      <c r="BB79" s="2"/>
    </row>
    <row r="80" spans="1:54" ht="15">
      <c r="A80" s="144">
        <v>74</v>
      </c>
      <c r="B80" s="31" t="s">
        <v>194</v>
      </c>
      <c r="C80" s="31" t="s">
        <v>196</v>
      </c>
      <c r="D80" s="31" t="s">
        <v>18</v>
      </c>
      <c r="E80" s="31" t="s">
        <v>408</v>
      </c>
      <c r="F80" s="67"/>
      <c r="G80" s="68" t="s">
        <v>501</v>
      </c>
      <c r="H80" s="32">
        <v>19.24</v>
      </c>
      <c r="I80" s="26"/>
      <c r="J80" s="26"/>
      <c r="K80" s="26"/>
      <c r="L80" s="26"/>
      <c r="M80" s="27"/>
      <c r="N80" s="27"/>
      <c r="O80" s="26"/>
      <c r="P80" s="27"/>
      <c r="Q80" s="27"/>
      <c r="R80" s="124"/>
      <c r="S80" s="33">
        <f t="shared" si="5"/>
        <v>0</v>
      </c>
      <c r="T80" s="5">
        <f t="shared" si="3"/>
        <v>0</v>
      </c>
      <c r="U80" s="5">
        <f t="shared" si="4"/>
        <v>0</v>
      </c>
      <c r="V80" s="2"/>
      <c r="AG80" s="2"/>
      <c r="AH80" s="2"/>
      <c r="AI80" s="2"/>
      <c r="AP80" s="2"/>
      <c r="AQ80" s="2"/>
      <c r="AR80" s="2"/>
      <c r="AZ80" s="2"/>
      <c r="BA80" s="2"/>
      <c r="BB80" s="2"/>
    </row>
    <row r="81" spans="1:54" ht="15">
      <c r="A81" s="144">
        <v>75</v>
      </c>
      <c r="B81" s="31" t="s">
        <v>194</v>
      </c>
      <c r="C81" s="31" t="s">
        <v>196</v>
      </c>
      <c r="D81" s="31" t="s">
        <v>12</v>
      </c>
      <c r="E81" s="31" t="s">
        <v>409</v>
      </c>
      <c r="F81" s="67"/>
      <c r="G81" s="68" t="s">
        <v>501</v>
      </c>
      <c r="H81" s="32">
        <v>3.67</v>
      </c>
      <c r="I81" s="26"/>
      <c r="J81" s="26"/>
      <c r="K81" s="26"/>
      <c r="L81" s="26"/>
      <c r="M81" s="27"/>
      <c r="N81" s="27"/>
      <c r="O81" s="26"/>
      <c r="P81" s="27"/>
      <c r="Q81" s="27"/>
      <c r="R81" s="124"/>
      <c r="S81" s="33">
        <f t="shared" si="5"/>
        <v>0</v>
      </c>
      <c r="T81" s="5">
        <f t="shared" si="3"/>
        <v>0</v>
      </c>
      <c r="U81" s="5">
        <f t="shared" si="4"/>
        <v>0</v>
      </c>
      <c r="V81" s="2"/>
      <c r="AG81" s="2"/>
      <c r="AH81" s="2"/>
      <c r="AI81" s="2"/>
      <c r="AP81" s="2"/>
      <c r="AQ81" s="2"/>
      <c r="AR81" s="2"/>
      <c r="AZ81" s="2"/>
      <c r="BA81" s="2"/>
      <c r="BB81" s="2"/>
    </row>
    <row r="82" spans="1:54" ht="15">
      <c r="A82" s="144">
        <v>76</v>
      </c>
      <c r="B82" s="31" t="s">
        <v>194</v>
      </c>
      <c r="C82" s="31" t="s">
        <v>196</v>
      </c>
      <c r="D82" s="31" t="s">
        <v>6</v>
      </c>
      <c r="E82" s="31" t="s">
        <v>410</v>
      </c>
      <c r="F82" s="67"/>
      <c r="G82" s="68" t="s">
        <v>501</v>
      </c>
      <c r="H82" s="32">
        <v>22.7</v>
      </c>
      <c r="I82" s="7"/>
      <c r="J82" s="7"/>
      <c r="K82" s="7"/>
      <c r="L82" s="7"/>
      <c r="M82" s="7"/>
      <c r="N82" s="7"/>
      <c r="O82" s="7"/>
      <c r="P82" s="7"/>
      <c r="Q82" s="7"/>
      <c r="R82" s="124"/>
      <c r="S82" s="33">
        <f t="shared" si="5"/>
        <v>0</v>
      </c>
      <c r="T82" s="5">
        <f t="shared" si="3"/>
        <v>0</v>
      </c>
      <c r="U82" s="5">
        <f t="shared" si="4"/>
        <v>0</v>
      </c>
      <c r="V82" s="2"/>
      <c r="AG82" s="2"/>
      <c r="AH82" s="2"/>
      <c r="AI82" s="2"/>
      <c r="AP82" s="2"/>
      <c r="AQ82" s="2"/>
      <c r="AR82" s="2"/>
      <c r="AZ82" s="2"/>
      <c r="BA82" s="2"/>
      <c r="BB82" s="2"/>
    </row>
    <row r="83" spans="1:54" ht="15">
      <c r="A83" s="144">
        <v>77</v>
      </c>
      <c r="B83" s="31" t="s">
        <v>194</v>
      </c>
      <c r="C83" s="31" t="s">
        <v>196</v>
      </c>
      <c r="D83" s="31" t="s">
        <v>5</v>
      </c>
      <c r="E83" s="31" t="s">
        <v>406</v>
      </c>
      <c r="F83" s="67"/>
      <c r="G83" s="68" t="s">
        <v>501</v>
      </c>
      <c r="H83" s="32">
        <v>44.57</v>
      </c>
      <c r="I83" s="26"/>
      <c r="J83" s="26"/>
      <c r="K83" s="26"/>
      <c r="L83" s="26"/>
      <c r="M83" s="27"/>
      <c r="N83" s="27"/>
      <c r="O83" s="26"/>
      <c r="P83" s="27"/>
      <c r="Q83" s="27"/>
      <c r="R83" s="124"/>
      <c r="S83" s="33">
        <f t="shared" si="5"/>
        <v>0</v>
      </c>
      <c r="T83" s="5">
        <f t="shared" si="3"/>
        <v>0</v>
      </c>
      <c r="U83" s="5">
        <f t="shared" si="4"/>
        <v>0</v>
      </c>
      <c r="V83" s="2"/>
      <c r="AG83" s="2"/>
      <c r="AH83" s="2"/>
      <c r="AI83" s="2"/>
      <c r="AP83" s="2"/>
      <c r="AQ83" s="2"/>
      <c r="AR83" s="2"/>
      <c r="AZ83" s="2"/>
      <c r="BA83" s="2"/>
      <c r="BB83" s="2"/>
    </row>
    <row r="84" spans="1:54" ht="15">
      <c r="A84" s="144">
        <v>78</v>
      </c>
      <c r="B84" s="31" t="s">
        <v>194</v>
      </c>
      <c r="C84" s="31" t="s">
        <v>196</v>
      </c>
      <c r="D84" s="31" t="s">
        <v>3</v>
      </c>
      <c r="E84" s="31" t="s">
        <v>406</v>
      </c>
      <c r="F84" s="67"/>
      <c r="G84" s="68" t="s">
        <v>501</v>
      </c>
      <c r="H84" s="32">
        <v>18.11</v>
      </c>
      <c r="I84" s="7"/>
      <c r="J84" s="7"/>
      <c r="K84" s="7"/>
      <c r="L84" s="7"/>
      <c r="M84" s="7"/>
      <c r="N84" s="7"/>
      <c r="O84" s="7"/>
      <c r="P84" s="7"/>
      <c r="Q84" s="7"/>
      <c r="R84" s="124"/>
      <c r="S84" s="33">
        <f t="shared" si="5"/>
        <v>0</v>
      </c>
      <c r="T84" s="5">
        <f t="shared" si="3"/>
        <v>0</v>
      </c>
      <c r="U84" s="5">
        <f t="shared" si="4"/>
        <v>0</v>
      </c>
      <c r="V84" s="2"/>
      <c r="AG84" s="2"/>
      <c r="AH84" s="2"/>
      <c r="AI84" s="2"/>
      <c r="AP84" s="2"/>
      <c r="AQ84" s="2"/>
      <c r="AR84" s="2"/>
      <c r="AZ84" s="2"/>
      <c r="BA84" s="2"/>
      <c r="BB84" s="2"/>
    </row>
    <row r="85" spans="1:54" ht="15">
      <c r="A85" s="141">
        <v>79</v>
      </c>
      <c r="B85" s="92" t="s">
        <v>194</v>
      </c>
      <c r="C85" s="92" t="s">
        <v>196</v>
      </c>
      <c r="D85" s="92" t="s">
        <v>246</v>
      </c>
      <c r="E85" s="92" t="s">
        <v>411</v>
      </c>
      <c r="F85" s="86" t="s">
        <v>480</v>
      </c>
      <c r="G85" s="89" t="s">
        <v>492</v>
      </c>
      <c r="H85" s="88">
        <v>62.2</v>
      </c>
      <c r="I85" s="64"/>
      <c r="J85" s="64"/>
      <c r="K85" s="64"/>
      <c r="L85" s="64"/>
      <c r="M85" s="64"/>
      <c r="N85" s="64">
        <v>1</v>
      </c>
      <c r="O85" s="64"/>
      <c r="P85" s="64"/>
      <c r="Q85" s="64"/>
      <c r="R85" s="122">
        <f>'Úklid kategorie'!$F$11</f>
        <v>0</v>
      </c>
      <c r="S85" s="100">
        <f t="shared" si="5"/>
        <v>62.2</v>
      </c>
      <c r="T85" s="101">
        <f t="shared" si="3"/>
        <v>0</v>
      </c>
      <c r="U85" s="101">
        <f t="shared" si="4"/>
        <v>0</v>
      </c>
      <c r="V85" s="2"/>
      <c r="AG85" s="2"/>
      <c r="AH85" s="2"/>
      <c r="AI85" s="2"/>
      <c r="AP85" s="2"/>
      <c r="AQ85" s="2"/>
      <c r="AR85" s="2"/>
      <c r="AZ85" s="2"/>
      <c r="BA85" s="2"/>
      <c r="BB85" s="2"/>
    </row>
    <row r="86" spans="1:54" ht="15">
      <c r="A86" s="141">
        <v>80</v>
      </c>
      <c r="B86" s="92" t="s">
        <v>194</v>
      </c>
      <c r="C86" s="92" t="s">
        <v>196</v>
      </c>
      <c r="D86" s="92" t="s">
        <v>247</v>
      </c>
      <c r="E86" s="92" t="s">
        <v>412</v>
      </c>
      <c r="F86" s="86" t="s">
        <v>480</v>
      </c>
      <c r="G86" s="87" t="s">
        <v>492</v>
      </c>
      <c r="H86" s="88">
        <v>24.38</v>
      </c>
      <c r="I86" s="64"/>
      <c r="J86" s="64"/>
      <c r="K86" s="64"/>
      <c r="L86" s="64"/>
      <c r="M86" s="64"/>
      <c r="N86" s="64">
        <v>1</v>
      </c>
      <c r="O86" s="64"/>
      <c r="P86" s="64"/>
      <c r="Q86" s="64"/>
      <c r="R86" s="122">
        <f>'Úklid kategorie'!$F$11</f>
        <v>0</v>
      </c>
      <c r="S86" s="100">
        <f t="shared" si="5"/>
        <v>24.38</v>
      </c>
      <c r="T86" s="101">
        <f t="shared" si="3"/>
        <v>0</v>
      </c>
      <c r="U86" s="101">
        <f t="shared" si="4"/>
        <v>0</v>
      </c>
      <c r="V86" s="2"/>
      <c r="AG86" s="2"/>
      <c r="AH86" s="2"/>
      <c r="AI86" s="2"/>
      <c r="AP86" s="2"/>
      <c r="AQ86" s="2"/>
      <c r="AR86" s="2"/>
      <c r="AZ86" s="2"/>
      <c r="BA86" s="2"/>
      <c r="BB86" s="2"/>
    </row>
    <row r="87" spans="1:54" ht="15">
      <c r="A87" s="141">
        <v>81</v>
      </c>
      <c r="B87" s="92" t="s">
        <v>194</v>
      </c>
      <c r="C87" s="92" t="s">
        <v>196</v>
      </c>
      <c r="D87" s="92" t="s">
        <v>248</v>
      </c>
      <c r="E87" s="92" t="s">
        <v>381</v>
      </c>
      <c r="F87" s="86" t="s">
        <v>480</v>
      </c>
      <c r="G87" s="89" t="s">
        <v>492</v>
      </c>
      <c r="H87" s="88">
        <v>7.66</v>
      </c>
      <c r="I87" s="64"/>
      <c r="J87" s="64"/>
      <c r="K87" s="64"/>
      <c r="L87" s="64"/>
      <c r="M87" s="64"/>
      <c r="N87" s="64">
        <v>1</v>
      </c>
      <c r="O87" s="64"/>
      <c r="P87" s="64"/>
      <c r="Q87" s="64"/>
      <c r="R87" s="122">
        <f>'Úklid kategorie'!$F$11</f>
        <v>0</v>
      </c>
      <c r="S87" s="100">
        <f t="shared" si="5"/>
        <v>7.66</v>
      </c>
      <c r="T87" s="101">
        <f t="shared" si="3"/>
        <v>0</v>
      </c>
      <c r="U87" s="101">
        <f t="shared" si="4"/>
        <v>0</v>
      </c>
      <c r="V87" s="2"/>
      <c r="AG87" s="2"/>
      <c r="AH87" s="2"/>
      <c r="AI87" s="2"/>
      <c r="AP87" s="2"/>
      <c r="AQ87" s="2"/>
      <c r="AR87" s="2"/>
      <c r="AZ87" s="2"/>
      <c r="BA87" s="2"/>
      <c r="BB87" s="2"/>
    </row>
    <row r="88" spans="1:54" ht="15">
      <c r="A88" s="141">
        <v>82</v>
      </c>
      <c r="B88" s="92" t="s">
        <v>194</v>
      </c>
      <c r="C88" s="92" t="s">
        <v>196</v>
      </c>
      <c r="D88" s="92" t="s">
        <v>249</v>
      </c>
      <c r="E88" s="92" t="s">
        <v>381</v>
      </c>
      <c r="F88" s="86" t="s">
        <v>480</v>
      </c>
      <c r="G88" s="87" t="s">
        <v>492</v>
      </c>
      <c r="H88" s="88">
        <v>3.33</v>
      </c>
      <c r="I88" s="64"/>
      <c r="J88" s="64"/>
      <c r="K88" s="64"/>
      <c r="L88" s="64"/>
      <c r="M88" s="64"/>
      <c r="N88" s="64">
        <v>1</v>
      </c>
      <c r="O88" s="64"/>
      <c r="P88" s="64"/>
      <c r="Q88" s="64"/>
      <c r="R88" s="122">
        <f>'Úklid kategorie'!$F$11</f>
        <v>0</v>
      </c>
      <c r="S88" s="100">
        <f t="shared" si="5"/>
        <v>3.33</v>
      </c>
      <c r="T88" s="101">
        <f t="shared" si="3"/>
        <v>0</v>
      </c>
      <c r="U88" s="101">
        <f t="shared" si="4"/>
        <v>0</v>
      </c>
      <c r="V88" s="2"/>
      <c r="AG88" s="2"/>
      <c r="AH88" s="2"/>
      <c r="AI88" s="2"/>
      <c r="AP88" s="2"/>
      <c r="AQ88" s="2"/>
      <c r="AR88" s="2"/>
      <c r="AZ88" s="2"/>
      <c r="BA88" s="2"/>
      <c r="BB88" s="2"/>
    </row>
    <row r="89" spans="1:54" ht="15">
      <c r="A89" s="141">
        <v>83</v>
      </c>
      <c r="B89" s="92" t="s">
        <v>194</v>
      </c>
      <c r="C89" s="92" t="s">
        <v>196</v>
      </c>
      <c r="D89" s="92" t="s">
        <v>250</v>
      </c>
      <c r="E89" s="92" t="s">
        <v>413</v>
      </c>
      <c r="F89" s="86" t="s">
        <v>480</v>
      </c>
      <c r="G89" s="87" t="s">
        <v>492</v>
      </c>
      <c r="H89" s="88">
        <v>11.14</v>
      </c>
      <c r="I89" s="64"/>
      <c r="J89" s="64"/>
      <c r="K89" s="64"/>
      <c r="L89" s="64"/>
      <c r="M89" s="64"/>
      <c r="N89" s="64">
        <v>1</v>
      </c>
      <c r="O89" s="64"/>
      <c r="P89" s="64"/>
      <c r="Q89" s="64"/>
      <c r="R89" s="122">
        <f>'Úklid kategorie'!$F$11</f>
        <v>0</v>
      </c>
      <c r="S89" s="100">
        <f t="shared" si="5"/>
        <v>11.14</v>
      </c>
      <c r="T89" s="101">
        <f t="shared" si="3"/>
        <v>0</v>
      </c>
      <c r="U89" s="101">
        <f t="shared" si="4"/>
        <v>0</v>
      </c>
      <c r="V89" s="2"/>
      <c r="AG89" s="2"/>
      <c r="AH89" s="2"/>
      <c r="AI89" s="2"/>
      <c r="AP89" s="2"/>
      <c r="AQ89" s="2"/>
      <c r="AR89" s="2"/>
      <c r="AZ89" s="2"/>
      <c r="BA89" s="2"/>
      <c r="BB89" s="2"/>
    </row>
    <row r="90" spans="1:54" ht="15">
      <c r="A90" s="141">
        <v>84</v>
      </c>
      <c r="B90" s="92" t="s">
        <v>194</v>
      </c>
      <c r="C90" s="92" t="s">
        <v>196</v>
      </c>
      <c r="D90" s="92" t="s">
        <v>251</v>
      </c>
      <c r="E90" s="92" t="s">
        <v>414</v>
      </c>
      <c r="F90" s="86" t="s">
        <v>484</v>
      </c>
      <c r="G90" s="89" t="s">
        <v>492</v>
      </c>
      <c r="H90" s="88">
        <v>27.76</v>
      </c>
      <c r="I90" s="64"/>
      <c r="J90" s="64"/>
      <c r="K90" s="64"/>
      <c r="L90" s="64"/>
      <c r="M90" s="64"/>
      <c r="N90" s="64">
        <v>1</v>
      </c>
      <c r="O90" s="64"/>
      <c r="P90" s="64"/>
      <c r="Q90" s="64"/>
      <c r="R90" s="122">
        <f>'Úklid kategorie'!$F$11</f>
        <v>0</v>
      </c>
      <c r="S90" s="100">
        <f t="shared" si="5"/>
        <v>27.76</v>
      </c>
      <c r="T90" s="101">
        <f t="shared" si="3"/>
        <v>0</v>
      </c>
      <c r="U90" s="101">
        <f t="shared" si="4"/>
        <v>0</v>
      </c>
      <c r="V90" s="2"/>
      <c r="AG90" s="2"/>
      <c r="AH90" s="2"/>
      <c r="AI90" s="2"/>
      <c r="AP90" s="2"/>
      <c r="AQ90" s="2"/>
      <c r="AR90" s="2"/>
      <c r="AZ90" s="2"/>
      <c r="BA90" s="2"/>
      <c r="BB90" s="2"/>
    </row>
    <row r="91" spans="1:54" ht="15">
      <c r="A91" s="141">
        <v>85</v>
      </c>
      <c r="B91" s="92" t="s">
        <v>194</v>
      </c>
      <c r="C91" s="92" t="s">
        <v>196</v>
      </c>
      <c r="D91" s="92" t="s">
        <v>252</v>
      </c>
      <c r="E91" s="92" t="s">
        <v>415</v>
      </c>
      <c r="F91" s="86" t="s">
        <v>484</v>
      </c>
      <c r="G91" s="89" t="s">
        <v>492</v>
      </c>
      <c r="H91" s="88">
        <v>12.51</v>
      </c>
      <c r="I91" s="64"/>
      <c r="J91" s="64"/>
      <c r="K91" s="64"/>
      <c r="L91" s="64"/>
      <c r="M91" s="64"/>
      <c r="N91" s="64">
        <v>1</v>
      </c>
      <c r="O91" s="64"/>
      <c r="P91" s="64"/>
      <c r="Q91" s="64"/>
      <c r="R91" s="122">
        <f>'Úklid kategorie'!$F$11</f>
        <v>0</v>
      </c>
      <c r="S91" s="100">
        <f t="shared" si="5"/>
        <v>12.51</v>
      </c>
      <c r="T91" s="101">
        <f t="shared" si="3"/>
        <v>0</v>
      </c>
      <c r="U91" s="101">
        <f t="shared" si="4"/>
        <v>0</v>
      </c>
      <c r="V91" s="2"/>
      <c r="AG91" s="2"/>
      <c r="AH91" s="2"/>
      <c r="AI91" s="2"/>
      <c r="AP91" s="2"/>
      <c r="AQ91" s="2"/>
      <c r="AR91" s="2"/>
      <c r="AZ91" s="2"/>
      <c r="BA91" s="2"/>
      <c r="BB91" s="2"/>
    </row>
    <row r="92" spans="1:54" ht="15">
      <c r="A92" s="141">
        <v>86</v>
      </c>
      <c r="B92" s="92" t="s">
        <v>194</v>
      </c>
      <c r="C92" s="92" t="s">
        <v>196</v>
      </c>
      <c r="D92" s="92" t="s">
        <v>253</v>
      </c>
      <c r="E92" s="92" t="s">
        <v>416</v>
      </c>
      <c r="F92" s="86" t="s">
        <v>480</v>
      </c>
      <c r="G92" s="87" t="s">
        <v>492</v>
      </c>
      <c r="H92" s="88">
        <v>52.62</v>
      </c>
      <c r="I92" s="64"/>
      <c r="J92" s="64"/>
      <c r="K92" s="64"/>
      <c r="L92" s="64"/>
      <c r="M92" s="64"/>
      <c r="N92" s="64">
        <v>1</v>
      </c>
      <c r="O92" s="64"/>
      <c r="P92" s="64"/>
      <c r="Q92" s="64"/>
      <c r="R92" s="122">
        <f>'Úklid kategorie'!$F$11</f>
        <v>0</v>
      </c>
      <c r="S92" s="100">
        <f t="shared" si="5"/>
        <v>52.62</v>
      </c>
      <c r="T92" s="101">
        <f t="shared" si="3"/>
        <v>0</v>
      </c>
      <c r="U92" s="101">
        <f t="shared" si="4"/>
        <v>0</v>
      </c>
      <c r="V92" s="2"/>
      <c r="AG92" s="2"/>
      <c r="AH92" s="2"/>
      <c r="AI92" s="2"/>
      <c r="AP92" s="2"/>
      <c r="AQ92" s="2"/>
      <c r="AR92" s="2"/>
      <c r="AZ92" s="2"/>
      <c r="BA92" s="2"/>
      <c r="BB92" s="2"/>
    </row>
    <row r="93" spans="1:54" ht="15">
      <c r="A93" s="144">
        <v>87</v>
      </c>
      <c r="B93" s="31" t="s">
        <v>194</v>
      </c>
      <c r="C93" s="31" t="s">
        <v>196</v>
      </c>
      <c r="D93" s="31" t="s">
        <v>254</v>
      </c>
      <c r="E93" s="31" t="s">
        <v>417</v>
      </c>
      <c r="F93" s="67"/>
      <c r="G93" s="68" t="s">
        <v>501</v>
      </c>
      <c r="H93" s="32">
        <v>14.26</v>
      </c>
      <c r="I93" s="26"/>
      <c r="J93" s="26"/>
      <c r="K93" s="26"/>
      <c r="L93" s="26"/>
      <c r="M93" s="27"/>
      <c r="N93" s="27"/>
      <c r="O93" s="26"/>
      <c r="P93" s="27"/>
      <c r="Q93" s="27"/>
      <c r="R93" s="124"/>
      <c r="S93" s="33">
        <f t="shared" si="5"/>
        <v>0</v>
      </c>
      <c r="T93" s="5">
        <f t="shared" si="3"/>
        <v>0</v>
      </c>
      <c r="U93" s="5">
        <f t="shared" si="4"/>
        <v>0</v>
      </c>
      <c r="V93" s="2"/>
      <c r="AG93" s="2"/>
      <c r="AH93" s="2"/>
      <c r="AI93" s="2"/>
      <c r="AP93" s="2"/>
      <c r="AQ93" s="2"/>
      <c r="AR93" s="2"/>
      <c r="AZ93" s="2"/>
      <c r="BA93" s="2"/>
      <c r="BB93" s="2"/>
    </row>
    <row r="94" spans="1:54" ht="15">
      <c r="A94" s="144">
        <v>88</v>
      </c>
      <c r="B94" s="31" t="s">
        <v>194</v>
      </c>
      <c r="C94" s="31" t="s">
        <v>196</v>
      </c>
      <c r="D94" s="31" t="s">
        <v>255</v>
      </c>
      <c r="E94" s="31" t="s">
        <v>418</v>
      </c>
      <c r="F94" s="67"/>
      <c r="G94" s="68" t="s">
        <v>501</v>
      </c>
      <c r="H94" s="32">
        <v>12.21</v>
      </c>
      <c r="I94" s="26"/>
      <c r="J94" s="26"/>
      <c r="K94" s="26"/>
      <c r="L94" s="26"/>
      <c r="M94" s="27"/>
      <c r="N94" s="27"/>
      <c r="O94" s="26"/>
      <c r="P94" s="27"/>
      <c r="Q94" s="27"/>
      <c r="R94" s="124"/>
      <c r="S94" s="33">
        <f t="shared" si="5"/>
        <v>0</v>
      </c>
      <c r="T94" s="5">
        <f t="shared" si="3"/>
        <v>0</v>
      </c>
      <c r="U94" s="5">
        <f t="shared" si="4"/>
        <v>0</v>
      </c>
      <c r="V94" s="2"/>
      <c r="AG94" s="2"/>
      <c r="AH94" s="2"/>
      <c r="AI94" s="2"/>
      <c r="AP94" s="2"/>
      <c r="AQ94" s="2"/>
      <c r="AR94" s="2"/>
      <c r="AZ94" s="2"/>
      <c r="BA94" s="2"/>
      <c r="BB94" s="2"/>
    </row>
    <row r="95" spans="1:54" ht="15">
      <c r="A95" s="142">
        <v>89</v>
      </c>
      <c r="B95" s="93" t="s">
        <v>194</v>
      </c>
      <c r="C95" s="93" t="s">
        <v>196</v>
      </c>
      <c r="D95" s="93" t="s">
        <v>256</v>
      </c>
      <c r="E95" s="93" t="s">
        <v>382</v>
      </c>
      <c r="F95" s="28" t="s">
        <v>481</v>
      </c>
      <c r="G95" s="29" t="s">
        <v>493</v>
      </c>
      <c r="H95" s="78">
        <v>15.89</v>
      </c>
      <c r="I95" s="61"/>
      <c r="J95" s="61">
        <v>1</v>
      </c>
      <c r="K95" s="61"/>
      <c r="L95" s="61"/>
      <c r="M95" s="62">
        <v>1</v>
      </c>
      <c r="N95" s="62">
        <v>1</v>
      </c>
      <c r="O95" s="61">
        <v>1</v>
      </c>
      <c r="P95" s="62"/>
      <c r="Q95" s="62">
        <v>1</v>
      </c>
      <c r="R95" s="109">
        <f>'Úklid kategorie'!$F$8</f>
        <v>0</v>
      </c>
      <c r="S95" s="97">
        <f t="shared" si="5"/>
        <v>425.24606133333333</v>
      </c>
      <c r="T95" s="35">
        <f t="shared" si="3"/>
        <v>0</v>
      </c>
      <c r="U95" s="35">
        <f t="shared" si="4"/>
        <v>0</v>
      </c>
      <c r="V95" s="2"/>
      <c r="AG95" s="2"/>
      <c r="AH95" s="2"/>
      <c r="AI95" s="2"/>
      <c r="AP95" s="2"/>
      <c r="AQ95" s="2"/>
      <c r="AR95" s="2"/>
      <c r="AZ95" s="2"/>
      <c r="BA95" s="2"/>
      <c r="BB95" s="2"/>
    </row>
    <row r="96" spans="1:54" ht="15">
      <c r="A96" s="144">
        <v>90</v>
      </c>
      <c r="B96" s="31" t="s">
        <v>194</v>
      </c>
      <c r="C96" s="31" t="s">
        <v>196</v>
      </c>
      <c r="D96" s="31" t="s">
        <v>257</v>
      </c>
      <c r="E96" s="31" t="s">
        <v>419</v>
      </c>
      <c r="F96" s="67"/>
      <c r="G96" s="68" t="s">
        <v>501</v>
      </c>
      <c r="H96" s="32">
        <v>16.03</v>
      </c>
      <c r="I96" s="26"/>
      <c r="J96" s="26"/>
      <c r="K96" s="26"/>
      <c r="L96" s="26"/>
      <c r="M96" s="27"/>
      <c r="N96" s="27"/>
      <c r="O96" s="26"/>
      <c r="P96" s="27"/>
      <c r="Q96" s="27"/>
      <c r="R96" s="124"/>
      <c r="S96" s="33">
        <f t="shared" si="5"/>
        <v>0</v>
      </c>
      <c r="T96" s="5">
        <f t="shared" si="3"/>
        <v>0</v>
      </c>
      <c r="U96" s="5">
        <f t="shared" si="4"/>
        <v>0</v>
      </c>
      <c r="V96" s="2"/>
      <c r="AG96" s="2"/>
      <c r="AH96" s="2"/>
      <c r="AI96" s="2"/>
      <c r="AP96" s="2"/>
      <c r="AQ96" s="2"/>
      <c r="AR96" s="2"/>
      <c r="AZ96" s="2"/>
      <c r="BA96" s="2"/>
      <c r="BB96" s="2"/>
    </row>
    <row r="97" spans="1:54" ht="15">
      <c r="A97" s="144">
        <v>91</v>
      </c>
      <c r="B97" s="31" t="s">
        <v>194</v>
      </c>
      <c r="C97" s="31" t="s">
        <v>196</v>
      </c>
      <c r="D97" s="31" t="s">
        <v>25</v>
      </c>
      <c r="E97" s="31" t="s">
        <v>420</v>
      </c>
      <c r="F97" s="67"/>
      <c r="G97" s="68" t="s">
        <v>501</v>
      </c>
      <c r="H97" s="32">
        <v>22.79</v>
      </c>
      <c r="I97" s="26"/>
      <c r="J97" s="26"/>
      <c r="K97" s="26"/>
      <c r="L97" s="26"/>
      <c r="M97" s="27"/>
      <c r="N97" s="27"/>
      <c r="O97" s="26"/>
      <c r="P97" s="27"/>
      <c r="Q97" s="27"/>
      <c r="R97" s="124"/>
      <c r="S97" s="33">
        <f t="shared" si="5"/>
        <v>0</v>
      </c>
      <c r="T97" s="5">
        <f t="shared" si="3"/>
        <v>0</v>
      </c>
      <c r="U97" s="5">
        <f t="shared" si="4"/>
        <v>0</v>
      </c>
      <c r="V97" s="2"/>
      <c r="AG97" s="2"/>
      <c r="AH97" s="2"/>
      <c r="AI97" s="2"/>
      <c r="AP97" s="2"/>
      <c r="AQ97" s="2"/>
      <c r="AR97" s="2"/>
      <c r="AZ97" s="2"/>
      <c r="BA97" s="2"/>
      <c r="BB97" s="2"/>
    </row>
    <row r="98" spans="1:54" ht="15">
      <c r="A98" s="144">
        <v>92</v>
      </c>
      <c r="B98" s="31" t="s">
        <v>194</v>
      </c>
      <c r="C98" s="31" t="s">
        <v>196</v>
      </c>
      <c r="D98" s="31" t="s">
        <v>258</v>
      </c>
      <c r="E98" s="31" t="s">
        <v>4</v>
      </c>
      <c r="F98" s="67"/>
      <c r="G98" s="68" t="s">
        <v>501</v>
      </c>
      <c r="H98" s="32">
        <v>28.34</v>
      </c>
      <c r="I98" s="7"/>
      <c r="J98" s="7"/>
      <c r="K98" s="7"/>
      <c r="L98" s="7"/>
      <c r="M98" s="7"/>
      <c r="N98" s="7"/>
      <c r="O98" s="7"/>
      <c r="P98" s="7"/>
      <c r="Q98" s="7"/>
      <c r="R98" s="124"/>
      <c r="S98" s="33">
        <f t="shared" si="5"/>
        <v>0</v>
      </c>
      <c r="T98" s="5">
        <f t="shared" si="3"/>
        <v>0</v>
      </c>
      <c r="U98" s="5">
        <f t="shared" si="4"/>
        <v>0</v>
      </c>
      <c r="V98" s="2"/>
      <c r="AG98" s="2"/>
      <c r="AH98" s="2"/>
      <c r="AI98" s="2"/>
      <c r="AP98" s="2"/>
      <c r="AQ98" s="2"/>
      <c r="AR98" s="2"/>
      <c r="AZ98" s="2"/>
      <c r="BA98" s="2"/>
      <c r="BB98" s="2"/>
    </row>
    <row r="99" spans="1:54" ht="15">
      <c r="A99" s="144">
        <v>93</v>
      </c>
      <c r="B99" s="31" t="s">
        <v>194</v>
      </c>
      <c r="C99" s="31" t="s">
        <v>196</v>
      </c>
      <c r="D99" s="31" t="s">
        <v>259</v>
      </c>
      <c r="E99" s="31" t="s">
        <v>4</v>
      </c>
      <c r="F99" s="67"/>
      <c r="G99" s="68" t="s">
        <v>501</v>
      </c>
      <c r="H99" s="32">
        <v>12.74</v>
      </c>
      <c r="I99" s="26"/>
      <c r="J99" s="26"/>
      <c r="K99" s="26"/>
      <c r="L99" s="26"/>
      <c r="M99" s="27"/>
      <c r="N99" s="27"/>
      <c r="O99" s="26"/>
      <c r="P99" s="27"/>
      <c r="Q99" s="27"/>
      <c r="R99" s="124"/>
      <c r="S99" s="33">
        <f t="shared" si="5"/>
        <v>0</v>
      </c>
      <c r="T99" s="5">
        <f t="shared" si="3"/>
        <v>0</v>
      </c>
      <c r="U99" s="5">
        <f t="shared" si="4"/>
        <v>0</v>
      </c>
      <c r="V99" s="2"/>
      <c r="AG99" s="2"/>
      <c r="AH99" s="2"/>
      <c r="AI99" s="2"/>
      <c r="AL99" s="2"/>
      <c r="AP99" s="2"/>
      <c r="AQ99" s="2"/>
      <c r="AR99" s="2"/>
      <c r="AZ99" s="2"/>
      <c r="BA99" s="2"/>
      <c r="BB99" s="2"/>
    </row>
    <row r="100" spans="1:54" ht="15">
      <c r="A100" s="144">
        <v>94</v>
      </c>
      <c r="B100" s="31" t="s">
        <v>194</v>
      </c>
      <c r="C100" s="31" t="s">
        <v>196</v>
      </c>
      <c r="D100" s="31" t="s">
        <v>260</v>
      </c>
      <c r="E100" s="31" t="s">
        <v>4</v>
      </c>
      <c r="F100" s="67"/>
      <c r="G100" s="68" t="s">
        <v>501</v>
      </c>
      <c r="H100" s="32">
        <v>13.36</v>
      </c>
      <c r="I100" s="26"/>
      <c r="J100" s="26"/>
      <c r="K100" s="26"/>
      <c r="L100" s="26"/>
      <c r="M100" s="27"/>
      <c r="N100" s="27"/>
      <c r="O100" s="26"/>
      <c r="P100" s="27"/>
      <c r="Q100" s="27"/>
      <c r="R100" s="124"/>
      <c r="S100" s="33">
        <f t="shared" si="5"/>
        <v>0</v>
      </c>
      <c r="T100" s="5">
        <f t="shared" si="3"/>
        <v>0</v>
      </c>
      <c r="U100" s="5">
        <f t="shared" si="4"/>
        <v>0</v>
      </c>
      <c r="V100" s="2"/>
      <c r="AG100" s="2"/>
      <c r="AH100" s="2"/>
      <c r="AI100" s="2"/>
      <c r="AL100" s="2"/>
      <c r="AP100" s="2"/>
      <c r="AQ100" s="2"/>
      <c r="AR100" s="2"/>
      <c r="AZ100" s="2"/>
      <c r="BA100" s="2"/>
      <c r="BB100" s="2"/>
    </row>
    <row r="101" spans="1:54" ht="15">
      <c r="A101" s="144">
        <v>95</v>
      </c>
      <c r="B101" s="31" t="s">
        <v>194</v>
      </c>
      <c r="C101" s="31" t="s">
        <v>196</v>
      </c>
      <c r="D101" s="31" t="s">
        <v>261</v>
      </c>
      <c r="E101" s="31" t="s">
        <v>421</v>
      </c>
      <c r="F101" s="67"/>
      <c r="G101" s="68" t="s">
        <v>501</v>
      </c>
      <c r="H101" s="32">
        <v>59.3</v>
      </c>
      <c r="I101" s="26"/>
      <c r="J101" s="26"/>
      <c r="K101" s="26"/>
      <c r="L101" s="26"/>
      <c r="M101" s="27"/>
      <c r="N101" s="27"/>
      <c r="O101" s="26"/>
      <c r="P101" s="27"/>
      <c r="Q101" s="27"/>
      <c r="R101" s="124"/>
      <c r="S101" s="33">
        <f t="shared" si="5"/>
        <v>0</v>
      </c>
      <c r="T101" s="5">
        <f t="shared" si="3"/>
        <v>0</v>
      </c>
      <c r="U101" s="5">
        <f t="shared" si="4"/>
        <v>0</v>
      </c>
      <c r="V101" s="2"/>
      <c r="AP101" s="2"/>
      <c r="AQ101" s="2"/>
      <c r="AR101" s="2"/>
      <c r="AZ101" s="2"/>
      <c r="BA101" s="2"/>
      <c r="BB101" s="2"/>
    </row>
    <row r="102" spans="1:54" ht="15">
      <c r="A102" s="144">
        <v>96</v>
      </c>
      <c r="B102" s="31" t="s">
        <v>194</v>
      </c>
      <c r="C102" s="31" t="s">
        <v>196</v>
      </c>
      <c r="D102" s="31" t="s">
        <v>262</v>
      </c>
      <c r="E102" s="31" t="s">
        <v>421</v>
      </c>
      <c r="F102" s="67"/>
      <c r="G102" s="68" t="s">
        <v>501</v>
      </c>
      <c r="H102" s="32">
        <v>46.85</v>
      </c>
      <c r="I102" s="26"/>
      <c r="J102" s="26"/>
      <c r="K102" s="26"/>
      <c r="L102" s="26"/>
      <c r="M102" s="27"/>
      <c r="N102" s="27"/>
      <c r="O102" s="26"/>
      <c r="P102" s="27"/>
      <c r="Q102" s="27"/>
      <c r="R102" s="124"/>
      <c r="S102" s="33">
        <f t="shared" si="5"/>
        <v>0</v>
      </c>
      <c r="T102" s="5">
        <f t="shared" si="3"/>
        <v>0</v>
      </c>
      <c r="U102" s="5">
        <f t="shared" si="4"/>
        <v>0</v>
      </c>
      <c r="V102" s="2"/>
      <c r="AG102" s="2"/>
      <c r="AH102" s="2"/>
      <c r="AI102" s="2"/>
      <c r="AP102" s="2"/>
      <c r="AQ102" s="2"/>
      <c r="AR102" s="2"/>
      <c r="AZ102" s="2"/>
      <c r="BA102" s="2"/>
      <c r="BB102" s="2"/>
    </row>
    <row r="103" spans="1:54" ht="15">
      <c r="A103" s="145">
        <v>97</v>
      </c>
      <c r="B103" s="112" t="s">
        <v>194</v>
      </c>
      <c r="C103" s="112" t="s">
        <v>196</v>
      </c>
      <c r="D103" s="112" t="s">
        <v>263</v>
      </c>
      <c r="E103" s="112" t="s">
        <v>422</v>
      </c>
      <c r="F103" s="113" t="s">
        <v>481</v>
      </c>
      <c r="G103" s="114" t="s">
        <v>495</v>
      </c>
      <c r="H103" s="115">
        <v>12.79</v>
      </c>
      <c r="I103" s="116"/>
      <c r="J103" s="116"/>
      <c r="K103" s="116"/>
      <c r="L103" s="116"/>
      <c r="M103" s="116"/>
      <c r="N103" s="116">
        <v>1</v>
      </c>
      <c r="O103" s="116"/>
      <c r="P103" s="116">
        <v>1</v>
      </c>
      <c r="Q103" s="116"/>
      <c r="R103" s="117">
        <f>'Úklid kategorie'!$F$10</f>
        <v>0</v>
      </c>
      <c r="S103" s="118">
        <f t="shared" si="5"/>
        <v>14.921666666666665</v>
      </c>
      <c r="T103" s="119">
        <f t="shared" si="3"/>
        <v>0</v>
      </c>
      <c r="U103" s="119">
        <f t="shared" si="4"/>
        <v>0</v>
      </c>
      <c r="V103" s="2"/>
      <c r="AG103" s="2"/>
      <c r="AH103" s="2"/>
      <c r="AI103" s="2"/>
      <c r="AP103" s="2"/>
      <c r="AQ103" s="2"/>
      <c r="AR103" s="2"/>
      <c r="AZ103" s="2"/>
      <c r="BA103" s="2"/>
      <c r="BB103" s="2"/>
    </row>
    <row r="104" spans="1:54" ht="15">
      <c r="A104" s="145">
        <v>98</v>
      </c>
      <c r="B104" s="112" t="s">
        <v>194</v>
      </c>
      <c r="C104" s="112" t="s">
        <v>196</v>
      </c>
      <c r="D104" s="112" t="s">
        <v>264</v>
      </c>
      <c r="E104" s="112" t="s">
        <v>422</v>
      </c>
      <c r="F104" s="113" t="s">
        <v>481</v>
      </c>
      <c r="G104" s="120" t="s">
        <v>495</v>
      </c>
      <c r="H104" s="115">
        <v>14.7</v>
      </c>
      <c r="I104" s="116"/>
      <c r="J104" s="116"/>
      <c r="K104" s="116"/>
      <c r="L104" s="116"/>
      <c r="M104" s="116"/>
      <c r="N104" s="116">
        <v>1</v>
      </c>
      <c r="O104" s="116"/>
      <c r="P104" s="116">
        <v>1</v>
      </c>
      <c r="Q104" s="116"/>
      <c r="R104" s="117">
        <f>'Úklid kategorie'!$F$10</f>
        <v>0</v>
      </c>
      <c r="S104" s="118">
        <f t="shared" si="5"/>
        <v>17.15</v>
      </c>
      <c r="T104" s="119">
        <f t="shared" si="3"/>
        <v>0</v>
      </c>
      <c r="U104" s="119">
        <f t="shared" si="4"/>
        <v>0</v>
      </c>
      <c r="V104" s="2"/>
      <c r="AG104" s="2"/>
      <c r="AH104" s="2"/>
      <c r="AI104" s="2"/>
      <c r="AP104" s="2"/>
      <c r="AQ104" s="2"/>
      <c r="AR104" s="2"/>
      <c r="AZ104" s="2"/>
      <c r="BA104" s="2"/>
      <c r="BB104" s="2"/>
    </row>
    <row r="105" spans="1:54" ht="15">
      <c r="A105" s="145">
        <v>99</v>
      </c>
      <c r="B105" s="112" t="s">
        <v>194</v>
      </c>
      <c r="C105" s="112" t="s">
        <v>196</v>
      </c>
      <c r="D105" s="112" t="s">
        <v>265</v>
      </c>
      <c r="E105" s="112" t="s">
        <v>422</v>
      </c>
      <c r="F105" s="113" t="s">
        <v>481</v>
      </c>
      <c r="G105" s="114" t="s">
        <v>495</v>
      </c>
      <c r="H105" s="115">
        <v>13.84</v>
      </c>
      <c r="I105" s="116"/>
      <c r="J105" s="116"/>
      <c r="K105" s="116"/>
      <c r="L105" s="116"/>
      <c r="M105" s="116"/>
      <c r="N105" s="116">
        <v>1</v>
      </c>
      <c r="O105" s="116"/>
      <c r="P105" s="116">
        <v>1</v>
      </c>
      <c r="Q105" s="116"/>
      <c r="R105" s="117">
        <f>'Úklid kategorie'!$F$10</f>
        <v>0</v>
      </c>
      <c r="S105" s="118">
        <f t="shared" si="5"/>
        <v>16.14666666666667</v>
      </c>
      <c r="T105" s="119">
        <f t="shared" si="3"/>
        <v>0</v>
      </c>
      <c r="U105" s="119">
        <f t="shared" si="4"/>
        <v>0</v>
      </c>
      <c r="V105" s="2"/>
      <c r="AP105" s="2"/>
      <c r="AQ105" s="2"/>
      <c r="AR105" s="2"/>
      <c r="AZ105" s="2"/>
      <c r="BA105" s="2"/>
      <c r="BB105" s="2"/>
    </row>
    <row r="106" spans="1:54" ht="15">
      <c r="A106" s="144">
        <v>100</v>
      </c>
      <c r="B106" s="31" t="s">
        <v>194</v>
      </c>
      <c r="C106" s="31" t="s">
        <v>196</v>
      </c>
      <c r="D106" s="31" t="s">
        <v>26</v>
      </c>
      <c r="E106" s="31" t="s">
        <v>4</v>
      </c>
      <c r="F106" s="67"/>
      <c r="G106" s="68" t="s">
        <v>501</v>
      </c>
      <c r="H106" s="32">
        <v>17.56</v>
      </c>
      <c r="I106" s="7"/>
      <c r="J106" s="7"/>
      <c r="K106" s="7"/>
      <c r="L106" s="7"/>
      <c r="M106" s="7"/>
      <c r="N106" s="7"/>
      <c r="O106" s="7"/>
      <c r="P106" s="7"/>
      <c r="Q106" s="7"/>
      <c r="R106" s="124"/>
      <c r="S106" s="33">
        <f t="shared" si="5"/>
        <v>0</v>
      </c>
      <c r="T106" s="5">
        <f t="shared" si="3"/>
        <v>0</v>
      </c>
      <c r="U106" s="5">
        <f t="shared" si="4"/>
        <v>0</v>
      </c>
      <c r="V106" s="2"/>
      <c r="AP106" s="2"/>
      <c r="AQ106" s="2"/>
      <c r="AR106" s="2"/>
      <c r="AZ106" s="2"/>
      <c r="BA106" s="2"/>
      <c r="BB106" s="2"/>
    </row>
    <row r="107" spans="1:54" ht="15">
      <c r="A107" s="144">
        <v>101</v>
      </c>
      <c r="B107" s="31" t="s">
        <v>194</v>
      </c>
      <c r="C107" s="31" t="s">
        <v>196</v>
      </c>
      <c r="D107" s="31" t="s">
        <v>266</v>
      </c>
      <c r="E107" s="31" t="s">
        <v>35</v>
      </c>
      <c r="F107" s="67"/>
      <c r="G107" s="68" t="s">
        <v>501</v>
      </c>
      <c r="H107" s="32">
        <v>2.67</v>
      </c>
      <c r="I107" s="7"/>
      <c r="J107" s="7"/>
      <c r="K107" s="7"/>
      <c r="L107" s="7"/>
      <c r="M107" s="7"/>
      <c r="N107" s="7"/>
      <c r="O107" s="7"/>
      <c r="P107" s="7"/>
      <c r="Q107" s="7"/>
      <c r="R107" s="124"/>
      <c r="S107" s="33">
        <f t="shared" si="5"/>
        <v>0</v>
      </c>
      <c r="T107" s="5">
        <f t="shared" si="3"/>
        <v>0</v>
      </c>
      <c r="U107" s="5">
        <f t="shared" si="4"/>
        <v>0</v>
      </c>
      <c r="V107" s="2"/>
      <c r="AG107" s="2"/>
      <c r="AH107" s="2"/>
      <c r="AI107" s="2"/>
      <c r="AP107" s="2"/>
      <c r="AQ107" s="2"/>
      <c r="AR107" s="2"/>
      <c r="AZ107" s="2"/>
      <c r="BA107" s="2"/>
      <c r="BB107" s="2"/>
    </row>
    <row r="108" spans="1:54" ht="15">
      <c r="A108" s="144">
        <v>102</v>
      </c>
      <c r="B108" s="31" t="s">
        <v>194</v>
      </c>
      <c r="C108" s="31" t="s">
        <v>196</v>
      </c>
      <c r="D108" s="31" t="s">
        <v>267</v>
      </c>
      <c r="E108" s="31" t="s">
        <v>423</v>
      </c>
      <c r="F108" s="67"/>
      <c r="G108" s="68" t="s">
        <v>501</v>
      </c>
      <c r="H108" s="32">
        <v>27.44</v>
      </c>
      <c r="I108" s="7"/>
      <c r="J108" s="7"/>
      <c r="K108" s="7"/>
      <c r="L108" s="7"/>
      <c r="M108" s="7"/>
      <c r="N108" s="7"/>
      <c r="O108" s="7"/>
      <c r="P108" s="7"/>
      <c r="Q108" s="7"/>
      <c r="R108" s="124"/>
      <c r="S108" s="33">
        <f t="shared" si="5"/>
        <v>0</v>
      </c>
      <c r="T108" s="5">
        <f t="shared" si="3"/>
        <v>0</v>
      </c>
      <c r="U108" s="5">
        <f t="shared" si="4"/>
        <v>0</v>
      </c>
      <c r="V108" s="2"/>
      <c r="AP108" s="2"/>
      <c r="AQ108" s="2"/>
      <c r="AR108" s="2"/>
      <c r="AZ108" s="2"/>
      <c r="BA108" s="2"/>
      <c r="BB108" s="2"/>
    </row>
    <row r="109" spans="1:54" ht="15">
      <c r="A109" s="144">
        <v>103</v>
      </c>
      <c r="B109" s="31" t="s">
        <v>194</v>
      </c>
      <c r="C109" s="31" t="s">
        <v>196</v>
      </c>
      <c r="D109" s="31" t="s">
        <v>268</v>
      </c>
      <c r="E109" s="31" t="s">
        <v>424</v>
      </c>
      <c r="F109" s="67"/>
      <c r="G109" s="68" t="s">
        <v>501</v>
      </c>
      <c r="H109" s="32">
        <v>29.45</v>
      </c>
      <c r="I109" s="7"/>
      <c r="J109" s="7"/>
      <c r="K109" s="7"/>
      <c r="L109" s="7"/>
      <c r="M109" s="7"/>
      <c r="N109" s="7"/>
      <c r="O109" s="7"/>
      <c r="P109" s="7"/>
      <c r="Q109" s="7"/>
      <c r="R109" s="124"/>
      <c r="S109" s="33">
        <f t="shared" si="5"/>
        <v>0</v>
      </c>
      <c r="T109" s="5">
        <f t="shared" si="3"/>
        <v>0</v>
      </c>
      <c r="U109" s="5">
        <f t="shared" si="4"/>
        <v>0</v>
      </c>
      <c r="V109" s="2"/>
      <c r="AP109" s="2"/>
      <c r="AQ109" s="2"/>
      <c r="AR109" s="2"/>
      <c r="AZ109" s="2"/>
      <c r="BA109" s="2"/>
      <c r="BB109" s="2"/>
    </row>
    <row r="110" spans="1:54" ht="15">
      <c r="A110" s="141">
        <v>104</v>
      </c>
      <c r="B110" s="92" t="s">
        <v>194</v>
      </c>
      <c r="C110" s="92" t="s">
        <v>196</v>
      </c>
      <c r="D110" s="92" t="s">
        <v>269</v>
      </c>
      <c r="E110" s="92" t="s">
        <v>425</v>
      </c>
      <c r="F110" s="86" t="s">
        <v>480</v>
      </c>
      <c r="G110" s="89" t="s">
        <v>492</v>
      </c>
      <c r="H110" s="88">
        <v>78.63</v>
      </c>
      <c r="I110" s="64"/>
      <c r="J110" s="64"/>
      <c r="K110" s="64"/>
      <c r="L110" s="64"/>
      <c r="M110" s="64"/>
      <c r="N110" s="64">
        <v>1</v>
      </c>
      <c r="O110" s="64"/>
      <c r="P110" s="64"/>
      <c r="Q110" s="64"/>
      <c r="R110" s="122">
        <f>'Úklid kategorie'!$F$11</f>
        <v>0</v>
      </c>
      <c r="S110" s="100">
        <f t="shared" si="5"/>
        <v>78.63</v>
      </c>
      <c r="T110" s="101">
        <f t="shared" si="3"/>
        <v>0</v>
      </c>
      <c r="U110" s="101">
        <f t="shared" si="4"/>
        <v>0</v>
      </c>
      <c r="V110" s="2"/>
      <c r="AP110" s="2"/>
      <c r="AQ110" s="2"/>
      <c r="AR110" s="2"/>
      <c r="AZ110" s="2"/>
      <c r="BA110" s="2"/>
      <c r="BB110" s="2"/>
    </row>
    <row r="111" spans="1:54" ht="15">
      <c r="A111" s="141">
        <v>105</v>
      </c>
      <c r="B111" s="92" t="s">
        <v>194</v>
      </c>
      <c r="C111" s="92" t="s">
        <v>196</v>
      </c>
      <c r="D111" s="92" t="s">
        <v>270</v>
      </c>
      <c r="E111" s="92" t="s">
        <v>425</v>
      </c>
      <c r="F111" s="86" t="s">
        <v>480</v>
      </c>
      <c r="G111" s="89" t="s">
        <v>492</v>
      </c>
      <c r="H111" s="88">
        <v>75.6</v>
      </c>
      <c r="I111" s="64"/>
      <c r="J111" s="64"/>
      <c r="K111" s="64"/>
      <c r="L111" s="64"/>
      <c r="M111" s="64"/>
      <c r="N111" s="64">
        <v>1</v>
      </c>
      <c r="O111" s="64"/>
      <c r="P111" s="64"/>
      <c r="Q111" s="64"/>
      <c r="R111" s="122">
        <f>'Úklid kategorie'!$F$11</f>
        <v>0</v>
      </c>
      <c r="S111" s="100">
        <f t="shared" si="5"/>
        <v>75.6</v>
      </c>
      <c r="T111" s="101">
        <f t="shared" si="3"/>
        <v>0</v>
      </c>
      <c r="U111" s="101">
        <f t="shared" si="4"/>
        <v>0</v>
      </c>
      <c r="V111" s="2"/>
      <c r="AP111" s="2"/>
      <c r="AQ111" s="2"/>
      <c r="AR111" s="2"/>
      <c r="AZ111" s="2"/>
      <c r="BA111" s="2"/>
      <c r="BB111" s="2"/>
    </row>
    <row r="112" spans="1:54" ht="15">
      <c r="A112" s="141">
        <v>106</v>
      </c>
      <c r="B112" s="92" t="s">
        <v>194</v>
      </c>
      <c r="C112" s="92" t="s">
        <v>196</v>
      </c>
      <c r="D112" s="92" t="s">
        <v>271</v>
      </c>
      <c r="E112" s="92" t="s">
        <v>425</v>
      </c>
      <c r="F112" s="86" t="s">
        <v>480</v>
      </c>
      <c r="G112" s="89" t="s">
        <v>492</v>
      </c>
      <c r="H112" s="88">
        <v>64.56</v>
      </c>
      <c r="I112" s="64"/>
      <c r="J112" s="64"/>
      <c r="K112" s="64"/>
      <c r="L112" s="64"/>
      <c r="M112" s="64"/>
      <c r="N112" s="64">
        <v>1</v>
      </c>
      <c r="O112" s="64"/>
      <c r="P112" s="64"/>
      <c r="Q112" s="64"/>
      <c r="R112" s="122">
        <f>'Úklid kategorie'!$F$11</f>
        <v>0</v>
      </c>
      <c r="S112" s="100">
        <f t="shared" si="5"/>
        <v>64.56</v>
      </c>
      <c r="T112" s="101">
        <f t="shared" si="3"/>
        <v>0</v>
      </c>
      <c r="U112" s="101">
        <f t="shared" si="4"/>
        <v>0</v>
      </c>
      <c r="V112" s="2"/>
      <c r="AP112" s="2"/>
      <c r="AQ112" s="2"/>
      <c r="AR112" s="2"/>
      <c r="AZ112" s="2"/>
      <c r="BA112" s="2"/>
      <c r="BB112" s="2"/>
    </row>
    <row r="113" spans="1:54" ht="15">
      <c r="A113" s="144">
        <v>107</v>
      </c>
      <c r="B113" s="31" t="s">
        <v>194</v>
      </c>
      <c r="C113" s="31" t="s">
        <v>196</v>
      </c>
      <c r="D113" s="31" t="s">
        <v>272</v>
      </c>
      <c r="E113" s="31" t="s">
        <v>426</v>
      </c>
      <c r="F113" s="67"/>
      <c r="G113" s="68" t="s">
        <v>501</v>
      </c>
      <c r="H113" s="32">
        <v>56.8</v>
      </c>
      <c r="I113" s="7"/>
      <c r="J113" s="7"/>
      <c r="K113" s="7"/>
      <c r="L113" s="7"/>
      <c r="M113" s="7"/>
      <c r="N113" s="7"/>
      <c r="O113" s="7"/>
      <c r="P113" s="7"/>
      <c r="Q113" s="7"/>
      <c r="R113" s="124"/>
      <c r="S113" s="33">
        <f t="shared" si="5"/>
        <v>0</v>
      </c>
      <c r="T113" s="5">
        <f t="shared" si="3"/>
        <v>0</v>
      </c>
      <c r="U113" s="5">
        <f t="shared" si="4"/>
        <v>0</v>
      </c>
      <c r="V113" s="2"/>
      <c r="AP113" s="2"/>
      <c r="AQ113" s="2"/>
      <c r="AR113" s="2"/>
      <c r="AZ113" s="2"/>
      <c r="BA113" s="2"/>
      <c r="BB113" s="2"/>
    </row>
    <row r="114" spans="1:54" ht="15">
      <c r="A114" s="141">
        <v>108</v>
      </c>
      <c r="B114" s="92" t="s">
        <v>194</v>
      </c>
      <c r="C114" s="92" t="s">
        <v>196</v>
      </c>
      <c r="D114" s="92" t="s">
        <v>273</v>
      </c>
      <c r="E114" s="92" t="s">
        <v>427</v>
      </c>
      <c r="F114" s="86" t="s">
        <v>480</v>
      </c>
      <c r="G114" s="89" t="s">
        <v>492</v>
      </c>
      <c r="H114" s="88">
        <v>35.81</v>
      </c>
      <c r="I114" s="64"/>
      <c r="J114" s="64"/>
      <c r="K114" s="64"/>
      <c r="L114" s="64"/>
      <c r="M114" s="64"/>
      <c r="N114" s="64">
        <v>1</v>
      </c>
      <c r="O114" s="64"/>
      <c r="P114" s="64"/>
      <c r="Q114" s="64"/>
      <c r="R114" s="122">
        <f>'Úklid kategorie'!$F$11</f>
        <v>0</v>
      </c>
      <c r="S114" s="100">
        <f t="shared" si="5"/>
        <v>35.81</v>
      </c>
      <c r="T114" s="101">
        <f t="shared" si="3"/>
        <v>0</v>
      </c>
      <c r="U114" s="101">
        <f t="shared" si="4"/>
        <v>0</v>
      </c>
      <c r="V114" s="2"/>
      <c r="AP114" s="2"/>
      <c r="AQ114" s="2"/>
      <c r="AR114" s="2"/>
      <c r="AZ114" s="2"/>
      <c r="BA114" s="2"/>
      <c r="BB114" s="2"/>
    </row>
    <row r="115" spans="1:54" ht="15">
      <c r="A115" s="141">
        <v>109</v>
      </c>
      <c r="B115" s="92" t="s">
        <v>194</v>
      </c>
      <c r="C115" s="92" t="s">
        <v>196</v>
      </c>
      <c r="D115" s="92" t="s">
        <v>274</v>
      </c>
      <c r="E115" s="92" t="s">
        <v>428</v>
      </c>
      <c r="F115" s="86" t="s">
        <v>480</v>
      </c>
      <c r="G115" s="89" t="s">
        <v>492</v>
      </c>
      <c r="H115" s="88">
        <v>112.55</v>
      </c>
      <c r="I115" s="64"/>
      <c r="J115" s="64"/>
      <c r="K115" s="64"/>
      <c r="L115" s="64"/>
      <c r="M115" s="64"/>
      <c r="N115" s="64">
        <v>1</v>
      </c>
      <c r="O115" s="64"/>
      <c r="P115" s="64"/>
      <c r="Q115" s="64"/>
      <c r="R115" s="122">
        <f>'Úklid kategorie'!$F$11</f>
        <v>0</v>
      </c>
      <c r="S115" s="100">
        <f t="shared" si="5"/>
        <v>112.55</v>
      </c>
      <c r="T115" s="101">
        <f t="shared" si="3"/>
        <v>0</v>
      </c>
      <c r="U115" s="101">
        <f t="shared" si="4"/>
        <v>0</v>
      </c>
      <c r="V115" s="2"/>
      <c r="AP115" s="2"/>
      <c r="AQ115" s="2"/>
      <c r="AR115" s="2"/>
      <c r="AZ115" s="2"/>
      <c r="BA115" s="2"/>
      <c r="BB115" s="2"/>
    </row>
    <row r="116" spans="1:54" ht="15">
      <c r="A116" s="141">
        <v>110</v>
      </c>
      <c r="B116" s="92" t="s">
        <v>194</v>
      </c>
      <c r="C116" s="92" t="s">
        <v>196</v>
      </c>
      <c r="D116" s="92" t="s">
        <v>275</v>
      </c>
      <c r="E116" s="92" t="s">
        <v>428</v>
      </c>
      <c r="F116" s="86" t="s">
        <v>480</v>
      </c>
      <c r="G116" s="89" t="s">
        <v>492</v>
      </c>
      <c r="H116" s="88">
        <v>60.98</v>
      </c>
      <c r="I116" s="64"/>
      <c r="J116" s="64"/>
      <c r="K116" s="64"/>
      <c r="L116" s="64"/>
      <c r="M116" s="64"/>
      <c r="N116" s="64">
        <v>1</v>
      </c>
      <c r="O116" s="64"/>
      <c r="P116" s="64"/>
      <c r="Q116" s="64"/>
      <c r="R116" s="122">
        <f>'Úklid kategorie'!$F$11</f>
        <v>0</v>
      </c>
      <c r="S116" s="100">
        <f t="shared" si="5"/>
        <v>60.98</v>
      </c>
      <c r="T116" s="101">
        <f t="shared" si="3"/>
        <v>0</v>
      </c>
      <c r="U116" s="101">
        <f t="shared" si="4"/>
        <v>0</v>
      </c>
      <c r="V116" s="2"/>
      <c r="AP116" s="2"/>
      <c r="AQ116" s="2"/>
      <c r="AR116" s="2"/>
      <c r="AZ116" s="2"/>
      <c r="BA116" s="2"/>
      <c r="BB116" s="2"/>
    </row>
    <row r="117" spans="1:54" ht="15">
      <c r="A117" s="144">
        <v>111</v>
      </c>
      <c r="B117" s="31" t="s">
        <v>194</v>
      </c>
      <c r="C117" s="31" t="s">
        <v>196</v>
      </c>
      <c r="D117" s="31" t="s">
        <v>9</v>
      </c>
      <c r="E117" s="31" t="s">
        <v>429</v>
      </c>
      <c r="F117" s="67"/>
      <c r="G117" s="68" t="s">
        <v>501</v>
      </c>
      <c r="H117" s="32">
        <v>37.44</v>
      </c>
      <c r="I117" s="7"/>
      <c r="J117" s="7"/>
      <c r="K117" s="7"/>
      <c r="L117" s="7"/>
      <c r="M117" s="7"/>
      <c r="N117" s="7"/>
      <c r="O117" s="7"/>
      <c r="P117" s="7"/>
      <c r="Q117" s="7"/>
      <c r="R117" s="124"/>
      <c r="S117" s="33">
        <f t="shared" si="5"/>
        <v>0</v>
      </c>
      <c r="T117" s="5">
        <f t="shared" si="3"/>
        <v>0</v>
      </c>
      <c r="U117" s="5">
        <f t="shared" si="4"/>
        <v>0</v>
      </c>
      <c r="V117" s="2"/>
      <c r="AG117" s="2"/>
      <c r="AH117" s="2"/>
      <c r="AI117" s="2"/>
      <c r="AL117" s="2"/>
      <c r="AP117" s="2"/>
      <c r="AQ117" s="2"/>
      <c r="AR117" s="2"/>
      <c r="AZ117" s="2"/>
      <c r="BA117" s="2"/>
      <c r="BB117" s="2"/>
    </row>
    <row r="118" spans="1:54" ht="15">
      <c r="A118" s="144">
        <v>112</v>
      </c>
      <c r="B118" s="31" t="s">
        <v>194</v>
      </c>
      <c r="C118" s="31" t="s">
        <v>196</v>
      </c>
      <c r="D118" s="31" t="s">
        <v>10</v>
      </c>
      <c r="E118" s="31" t="s">
        <v>430</v>
      </c>
      <c r="F118" s="67"/>
      <c r="G118" s="68" t="s">
        <v>501</v>
      </c>
      <c r="H118" s="32">
        <v>5.87</v>
      </c>
      <c r="I118" s="7"/>
      <c r="J118" s="7"/>
      <c r="K118" s="7"/>
      <c r="L118" s="7"/>
      <c r="M118" s="7"/>
      <c r="N118" s="7"/>
      <c r="O118" s="7"/>
      <c r="P118" s="7"/>
      <c r="Q118" s="7"/>
      <c r="R118" s="124"/>
      <c r="S118" s="33">
        <f t="shared" si="5"/>
        <v>0</v>
      </c>
      <c r="T118" s="5">
        <f t="shared" si="3"/>
        <v>0</v>
      </c>
      <c r="U118" s="5">
        <f t="shared" si="4"/>
        <v>0</v>
      </c>
      <c r="V118" s="2"/>
      <c r="AG118" s="2"/>
      <c r="AH118" s="2"/>
      <c r="AI118" s="2"/>
      <c r="AP118" s="2"/>
      <c r="AQ118" s="2"/>
      <c r="AR118" s="2"/>
      <c r="AZ118" s="2"/>
      <c r="BA118" s="2"/>
      <c r="BB118" s="2"/>
    </row>
    <row r="119" spans="1:54" ht="15">
      <c r="A119" s="143">
        <v>113</v>
      </c>
      <c r="B119" s="94" t="s">
        <v>194</v>
      </c>
      <c r="C119" s="94" t="s">
        <v>196</v>
      </c>
      <c r="D119" s="94" t="s">
        <v>276</v>
      </c>
      <c r="E119" s="94" t="s">
        <v>8</v>
      </c>
      <c r="F119" s="79" t="s">
        <v>480</v>
      </c>
      <c r="G119" s="80" t="s">
        <v>494</v>
      </c>
      <c r="H119" s="90">
        <v>37.61</v>
      </c>
      <c r="I119" s="59"/>
      <c r="J119" s="59">
        <v>1</v>
      </c>
      <c r="K119" s="59"/>
      <c r="L119" s="59"/>
      <c r="M119" s="59">
        <v>1</v>
      </c>
      <c r="N119" s="59">
        <v>1</v>
      </c>
      <c r="O119" s="59"/>
      <c r="P119" s="59"/>
      <c r="Q119" s="59">
        <v>1</v>
      </c>
      <c r="R119" s="123">
        <f>'Úklid kategorie'!$F$6</f>
        <v>0</v>
      </c>
      <c r="S119" s="95">
        <f t="shared" si="5"/>
        <v>993.9771386666667</v>
      </c>
      <c r="T119" s="96">
        <f t="shared" si="3"/>
        <v>0</v>
      </c>
      <c r="U119" s="96">
        <f t="shared" si="4"/>
        <v>0</v>
      </c>
      <c r="V119" s="2"/>
      <c r="AG119" s="2"/>
      <c r="AH119" s="2"/>
      <c r="AI119" s="2"/>
      <c r="AP119" s="2"/>
      <c r="AQ119" s="2"/>
      <c r="AR119" s="2"/>
      <c r="AZ119" s="2"/>
      <c r="BA119" s="2"/>
      <c r="BB119" s="2"/>
    </row>
    <row r="120" spans="1:54" ht="15">
      <c r="A120" s="143">
        <v>114</v>
      </c>
      <c r="B120" s="94" t="s">
        <v>194</v>
      </c>
      <c r="C120" s="94" t="s">
        <v>196</v>
      </c>
      <c r="D120" s="94" t="s">
        <v>24</v>
      </c>
      <c r="E120" s="94" t="s">
        <v>8</v>
      </c>
      <c r="F120" s="79" t="s">
        <v>480</v>
      </c>
      <c r="G120" s="80" t="s">
        <v>494</v>
      </c>
      <c r="H120" s="90">
        <v>26.83</v>
      </c>
      <c r="I120" s="59"/>
      <c r="J120" s="59">
        <v>1</v>
      </c>
      <c r="K120" s="59"/>
      <c r="L120" s="59"/>
      <c r="M120" s="59">
        <v>1</v>
      </c>
      <c r="N120" s="59">
        <v>1</v>
      </c>
      <c r="O120" s="59"/>
      <c r="P120" s="59"/>
      <c r="Q120" s="59">
        <v>1</v>
      </c>
      <c r="R120" s="123">
        <f>'Úklid kategorie'!$F$6</f>
        <v>0</v>
      </c>
      <c r="S120" s="95">
        <f t="shared" si="5"/>
        <v>709.0775493333333</v>
      </c>
      <c r="T120" s="96">
        <f t="shared" si="3"/>
        <v>0</v>
      </c>
      <c r="U120" s="96">
        <f t="shared" si="4"/>
        <v>0</v>
      </c>
      <c r="V120" s="2"/>
      <c r="AP120" s="2"/>
      <c r="AQ120" s="2"/>
      <c r="AR120" s="2"/>
      <c r="AZ120" s="2"/>
      <c r="BA120" s="2"/>
      <c r="BB120" s="2"/>
    </row>
    <row r="121" spans="1:54" ht="15">
      <c r="A121" s="143">
        <v>115</v>
      </c>
      <c r="B121" s="94" t="s">
        <v>194</v>
      </c>
      <c r="C121" s="94" t="s">
        <v>196</v>
      </c>
      <c r="D121" s="94" t="s">
        <v>23</v>
      </c>
      <c r="E121" s="94" t="s">
        <v>8</v>
      </c>
      <c r="F121" s="79" t="s">
        <v>480</v>
      </c>
      <c r="G121" s="80" t="s">
        <v>494</v>
      </c>
      <c r="H121" s="90">
        <v>9.1</v>
      </c>
      <c r="I121" s="59"/>
      <c r="J121" s="59">
        <v>1</v>
      </c>
      <c r="K121" s="59"/>
      <c r="L121" s="59"/>
      <c r="M121" s="59">
        <v>1</v>
      </c>
      <c r="N121" s="59">
        <v>1</v>
      </c>
      <c r="O121" s="59"/>
      <c r="P121" s="59"/>
      <c r="Q121" s="59">
        <v>1</v>
      </c>
      <c r="R121" s="123">
        <f>'Úklid kategorie'!$F$6</f>
        <v>0</v>
      </c>
      <c r="S121" s="95">
        <f t="shared" si="5"/>
        <v>240.49965333333333</v>
      </c>
      <c r="T121" s="96">
        <f t="shared" si="3"/>
        <v>0</v>
      </c>
      <c r="U121" s="96">
        <f t="shared" si="4"/>
        <v>0</v>
      </c>
      <c r="V121" s="2"/>
      <c r="AG121" s="2"/>
      <c r="AH121" s="2"/>
      <c r="AI121" s="2"/>
      <c r="AP121" s="2"/>
      <c r="AQ121" s="2"/>
      <c r="AR121" s="2"/>
      <c r="AZ121" s="2"/>
      <c r="BA121" s="2"/>
      <c r="BB121" s="2"/>
    </row>
    <row r="122" spans="1:54" ht="15">
      <c r="A122" s="143">
        <v>116</v>
      </c>
      <c r="B122" s="94" t="s">
        <v>194</v>
      </c>
      <c r="C122" s="94" t="s">
        <v>196</v>
      </c>
      <c r="D122" s="94" t="s">
        <v>22</v>
      </c>
      <c r="E122" s="94" t="s">
        <v>431</v>
      </c>
      <c r="F122" s="79" t="s">
        <v>485</v>
      </c>
      <c r="G122" s="80" t="s">
        <v>494</v>
      </c>
      <c r="H122" s="90">
        <v>14.64</v>
      </c>
      <c r="I122" s="59"/>
      <c r="J122" s="59">
        <v>1</v>
      </c>
      <c r="K122" s="59"/>
      <c r="L122" s="59"/>
      <c r="M122" s="59">
        <v>1</v>
      </c>
      <c r="N122" s="59">
        <v>1</v>
      </c>
      <c r="O122" s="59"/>
      <c r="P122" s="59"/>
      <c r="Q122" s="59">
        <v>1</v>
      </c>
      <c r="R122" s="123">
        <f>'Úklid kategorie'!$F$6</f>
        <v>0</v>
      </c>
      <c r="S122" s="95">
        <f t="shared" si="5"/>
        <v>386.913728</v>
      </c>
      <c r="T122" s="96">
        <f t="shared" si="3"/>
        <v>0</v>
      </c>
      <c r="U122" s="96">
        <f t="shared" si="4"/>
        <v>0</v>
      </c>
      <c r="V122" s="2"/>
      <c r="AG122" s="2"/>
      <c r="AH122" s="2"/>
      <c r="AI122" s="2"/>
      <c r="AP122" s="2"/>
      <c r="AQ122" s="2"/>
      <c r="AR122" s="2"/>
      <c r="AZ122" s="2"/>
      <c r="BA122" s="2"/>
      <c r="BB122" s="2"/>
    </row>
    <row r="123" spans="1:54" ht="15">
      <c r="A123" s="143">
        <v>117</v>
      </c>
      <c r="B123" s="94" t="s">
        <v>194</v>
      </c>
      <c r="C123" s="94" t="s">
        <v>196</v>
      </c>
      <c r="D123" s="94" t="s">
        <v>277</v>
      </c>
      <c r="E123" s="94" t="s">
        <v>58</v>
      </c>
      <c r="F123" s="79" t="s">
        <v>480</v>
      </c>
      <c r="G123" s="80" t="s">
        <v>494</v>
      </c>
      <c r="H123" s="90">
        <v>2.17</v>
      </c>
      <c r="I123" s="59"/>
      <c r="J123" s="59">
        <v>1</v>
      </c>
      <c r="K123" s="59"/>
      <c r="L123" s="59"/>
      <c r="M123" s="59">
        <v>1</v>
      </c>
      <c r="N123" s="59">
        <v>1</v>
      </c>
      <c r="O123" s="59"/>
      <c r="P123" s="59"/>
      <c r="Q123" s="59">
        <v>1</v>
      </c>
      <c r="R123" s="123">
        <f>'Úklid kategorie'!$F$6</f>
        <v>0</v>
      </c>
      <c r="S123" s="95">
        <f t="shared" si="5"/>
        <v>57.34991733333333</v>
      </c>
      <c r="T123" s="96">
        <f t="shared" si="3"/>
        <v>0</v>
      </c>
      <c r="U123" s="96">
        <f t="shared" si="4"/>
        <v>0</v>
      </c>
      <c r="V123" s="2"/>
      <c r="AG123" s="2"/>
      <c r="AH123" s="2"/>
      <c r="AI123" s="2"/>
      <c r="AL123" s="2"/>
      <c r="AO123" s="2"/>
      <c r="AP123" s="2"/>
      <c r="AQ123" s="2"/>
      <c r="AR123" s="2"/>
      <c r="AZ123" s="2"/>
      <c r="BA123" s="2"/>
      <c r="BB123" s="2"/>
    </row>
    <row r="124" spans="1:54" ht="15">
      <c r="A124" s="143">
        <v>118</v>
      </c>
      <c r="B124" s="94" t="s">
        <v>194</v>
      </c>
      <c r="C124" s="94" t="s">
        <v>196</v>
      </c>
      <c r="D124" s="94" t="s">
        <v>278</v>
      </c>
      <c r="E124" s="94" t="s">
        <v>58</v>
      </c>
      <c r="F124" s="79" t="s">
        <v>480</v>
      </c>
      <c r="G124" s="80" t="s">
        <v>494</v>
      </c>
      <c r="H124" s="90">
        <v>4.11</v>
      </c>
      <c r="I124" s="59"/>
      <c r="J124" s="59">
        <v>1</v>
      </c>
      <c r="K124" s="59"/>
      <c r="L124" s="59"/>
      <c r="M124" s="59">
        <v>1</v>
      </c>
      <c r="N124" s="59">
        <v>1</v>
      </c>
      <c r="O124" s="59"/>
      <c r="P124" s="59"/>
      <c r="Q124" s="59">
        <v>1</v>
      </c>
      <c r="R124" s="123">
        <f>'Úklid kategorie'!$F$6</f>
        <v>0</v>
      </c>
      <c r="S124" s="95">
        <f t="shared" si="5"/>
        <v>108.621272</v>
      </c>
      <c r="T124" s="96">
        <f t="shared" si="3"/>
        <v>0</v>
      </c>
      <c r="U124" s="96">
        <f t="shared" si="4"/>
        <v>0</v>
      </c>
      <c r="V124" s="2"/>
      <c r="AG124" s="2"/>
      <c r="AH124" s="2"/>
      <c r="AI124" s="2"/>
      <c r="AP124" s="2"/>
      <c r="AQ124" s="2"/>
      <c r="AR124" s="2"/>
      <c r="AZ124" s="2"/>
      <c r="BA124" s="2"/>
      <c r="BB124" s="2"/>
    </row>
    <row r="125" spans="1:54" ht="15">
      <c r="A125" s="143">
        <v>119</v>
      </c>
      <c r="B125" s="94" t="s">
        <v>194</v>
      </c>
      <c r="C125" s="94" t="s">
        <v>196</v>
      </c>
      <c r="D125" s="94" t="s">
        <v>21</v>
      </c>
      <c r="E125" s="94" t="s">
        <v>8</v>
      </c>
      <c r="F125" s="79" t="s">
        <v>480</v>
      </c>
      <c r="G125" s="80" t="s">
        <v>494</v>
      </c>
      <c r="H125" s="90">
        <v>91.31</v>
      </c>
      <c r="I125" s="59"/>
      <c r="J125" s="59">
        <v>1</v>
      </c>
      <c r="K125" s="59"/>
      <c r="L125" s="59"/>
      <c r="M125" s="59">
        <v>1</v>
      </c>
      <c r="N125" s="59">
        <v>1</v>
      </c>
      <c r="O125" s="59"/>
      <c r="P125" s="59"/>
      <c r="Q125" s="59">
        <v>1</v>
      </c>
      <c r="R125" s="123">
        <f>'Úklid kategorie'!$F$6</f>
        <v>0</v>
      </c>
      <c r="S125" s="95">
        <f t="shared" si="5"/>
        <v>2413.1893786666665</v>
      </c>
      <c r="T125" s="96">
        <f t="shared" si="3"/>
        <v>0</v>
      </c>
      <c r="U125" s="96">
        <f t="shared" si="4"/>
        <v>0</v>
      </c>
      <c r="V125" s="2"/>
      <c r="AG125" s="2"/>
      <c r="AH125" s="2"/>
      <c r="AI125" s="2"/>
      <c r="AP125" s="2"/>
      <c r="AQ125" s="2"/>
      <c r="AR125" s="2"/>
      <c r="AZ125" s="2"/>
      <c r="BA125" s="2"/>
      <c r="BB125" s="2"/>
    </row>
    <row r="126" spans="1:54" ht="15">
      <c r="A126" s="141">
        <v>120</v>
      </c>
      <c r="B126" s="92" t="s">
        <v>194</v>
      </c>
      <c r="C126" s="92" t="s">
        <v>196</v>
      </c>
      <c r="D126" s="92" t="s">
        <v>279</v>
      </c>
      <c r="E126" s="92" t="s">
        <v>397</v>
      </c>
      <c r="F126" s="86" t="s">
        <v>481</v>
      </c>
      <c r="G126" s="89" t="s">
        <v>492</v>
      </c>
      <c r="H126" s="88">
        <v>6.88</v>
      </c>
      <c r="I126" s="64"/>
      <c r="J126" s="64"/>
      <c r="K126" s="64"/>
      <c r="L126" s="64"/>
      <c r="M126" s="64"/>
      <c r="N126" s="64">
        <v>1</v>
      </c>
      <c r="O126" s="64"/>
      <c r="P126" s="64"/>
      <c r="Q126" s="64"/>
      <c r="R126" s="122">
        <f>'Úklid kategorie'!$F$11</f>
        <v>0</v>
      </c>
      <c r="S126" s="100">
        <f t="shared" si="5"/>
        <v>6.88</v>
      </c>
      <c r="T126" s="101">
        <f t="shared" si="3"/>
        <v>0</v>
      </c>
      <c r="U126" s="101">
        <f t="shared" si="4"/>
        <v>0</v>
      </c>
      <c r="V126" s="2"/>
      <c r="AG126" s="2"/>
      <c r="AH126" s="2"/>
      <c r="AI126" s="2"/>
      <c r="AP126" s="2"/>
      <c r="AQ126" s="2"/>
      <c r="AR126" s="2"/>
      <c r="AZ126" s="2"/>
      <c r="BA126" s="2"/>
      <c r="BB126" s="2"/>
    </row>
    <row r="127" spans="1:54" ht="15">
      <c r="A127" s="140">
        <v>121</v>
      </c>
      <c r="B127" s="91" t="s">
        <v>194</v>
      </c>
      <c r="C127" s="91" t="s">
        <v>197</v>
      </c>
      <c r="D127" s="91" t="s">
        <v>280</v>
      </c>
      <c r="E127" s="91" t="s">
        <v>106</v>
      </c>
      <c r="F127" s="82" t="s">
        <v>480</v>
      </c>
      <c r="G127" s="85" t="s">
        <v>490</v>
      </c>
      <c r="H127" s="84">
        <v>7.75</v>
      </c>
      <c r="I127" s="63"/>
      <c r="J127" s="63">
        <v>1</v>
      </c>
      <c r="K127" s="63"/>
      <c r="L127" s="63"/>
      <c r="M127" s="63">
        <v>1</v>
      </c>
      <c r="N127" s="63">
        <v>1</v>
      </c>
      <c r="O127" s="63"/>
      <c r="P127" s="63">
        <v>1</v>
      </c>
      <c r="Q127" s="63"/>
      <c r="R127" s="111">
        <f>'Úklid kategorie'!$F$9</f>
        <v>0</v>
      </c>
      <c r="S127" s="98">
        <f t="shared" si="5"/>
        <v>205.46696666666665</v>
      </c>
      <c r="T127" s="99">
        <f t="shared" si="3"/>
        <v>0</v>
      </c>
      <c r="U127" s="99">
        <f t="shared" si="4"/>
        <v>0</v>
      </c>
      <c r="V127" s="2"/>
      <c r="AG127" s="2"/>
      <c r="AH127" s="2"/>
      <c r="AI127" s="2"/>
      <c r="AP127" s="2"/>
      <c r="AQ127" s="2"/>
      <c r="AR127" s="2"/>
      <c r="AZ127" s="2"/>
      <c r="BA127" s="2"/>
      <c r="BB127" s="2"/>
    </row>
    <row r="128" spans="1:54" ht="15">
      <c r="A128" s="140">
        <v>122</v>
      </c>
      <c r="B128" s="91" t="s">
        <v>194</v>
      </c>
      <c r="C128" s="91" t="s">
        <v>197</v>
      </c>
      <c r="D128" s="91" t="s">
        <v>281</v>
      </c>
      <c r="E128" s="91" t="s">
        <v>48</v>
      </c>
      <c r="F128" s="82" t="s">
        <v>480</v>
      </c>
      <c r="G128" s="85" t="s">
        <v>490</v>
      </c>
      <c r="H128" s="84">
        <v>8.3</v>
      </c>
      <c r="I128" s="63"/>
      <c r="J128" s="63">
        <v>1</v>
      </c>
      <c r="K128" s="63"/>
      <c r="L128" s="63"/>
      <c r="M128" s="63">
        <v>1</v>
      </c>
      <c r="N128" s="63">
        <v>1</v>
      </c>
      <c r="O128" s="63"/>
      <c r="P128" s="63">
        <v>1</v>
      </c>
      <c r="Q128" s="63"/>
      <c r="R128" s="111">
        <f>'Úklid kategorie'!$F$9</f>
        <v>0</v>
      </c>
      <c r="S128" s="98">
        <f t="shared" si="5"/>
        <v>220.04849333333334</v>
      </c>
      <c r="T128" s="99">
        <f t="shared" si="3"/>
        <v>0</v>
      </c>
      <c r="U128" s="99">
        <f t="shared" si="4"/>
        <v>0</v>
      </c>
      <c r="V128" s="2"/>
      <c r="AG128" s="2"/>
      <c r="AH128" s="2"/>
      <c r="AI128" s="2"/>
      <c r="AP128" s="2"/>
      <c r="AQ128" s="2"/>
      <c r="AR128" s="2"/>
      <c r="AZ128" s="2"/>
      <c r="BA128" s="2"/>
      <c r="BB128" s="2"/>
    </row>
    <row r="129" spans="1:54" ht="15">
      <c r="A129" s="140">
        <v>123</v>
      </c>
      <c r="B129" s="91" t="s">
        <v>194</v>
      </c>
      <c r="C129" s="91" t="s">
        <v>197</v>
      </c>
      <c r="D129" s="91" t="s">
        <v>282</v>
      </c>
      <c r="E129" s="91" t="s">
        <v>106</v>
      </c>
      <c r="F129" s="82" t="s">
        <v>480</v>
      </c>
      <c r="G129" s="85" t="s">
        <v>490</v>
      </c>
      <c r="H129" s="84">
        <v>14.48</v>
      </c>
      <c r="I129" s="63"/>
      <c r="J129" s="63">
        <v>1</v>
      </c>
      <c r="K129" s="63"/>
      <c r="L129" s="63"/>
      <c r="M129" s="63">
        <v>1</v>
      </c>
      <c r="N129" s="63">
        <v>1</v>
      </c>
      <c r="O129" s="63"/>
      <c r="P129" s="63">
        <v>1</v>
      </c>
      <c r="Q129" s="63"/>
      <c r="R129" s="111">
        <f>'Úklid kategorie'!$F$9</f>
        <v>0</v>
      </c>
      <c r="S129" s="98">
        <f t="shared" si="5"/>
        <v>383.89182933333336</v>
      </c>
      <c r="T129" s="99">
        <f t="shared" si="3"/>
        <v>0</v>
      </c>
      <c r="U129" s="99">
        <f t="shared" si="4"/>
        <v>0</v>
      </c>
      <c r="V129" s="2"/>
      <c r="AG129" s="2"/>
      <c r="AH129" s="2"/>
      <c r="AI129" s="2"/>
      <c r="AP129" s="2"/>
      <c r="AQ129" s="2"/>
      <c r="AR129" s="2"/>
      <c r="AZ129" s="2"/>
      <c r="BA129" s="2"/>
      <c r="BB129" s="2"/>
    </row>
    <row r="130" spans="1:54" ht="15">
      <c r="A130" s="140">
        <v>124</v>
      </c>
      <c r="B130" s="91" t="s">
        <v>194</v>
      </c>
      <c r="C130" s="91" t="s">
        <v>197</v>
      </c>
      <c r="D130" s="91" t="s">
        <v>283</v>
      </c>
      <c r="E130" s="91" t="s">
        <v>48</v>
      </c>
      <c r="F130" s="82" t="s">
        <v>480</v>
      </c>
      <c r="G130" s="85" t="s">
        <v>490</v>
      </c>
      <c r="H130" s="84">
        <v>8.93</v>
      </c>
      <c r="I130" s="63"/>
      <c r="J130" s="63">
        <v>1</v>
      </c>
      <c r="K130" s="63"/>
      <c r="L130" s="63"/>
      <c r="M130" s="63">
        <v>1</v>
      </c>
      <c r="N130" s="63">
        <v>1</v>
      </c>
      <c r="O130" s="63"/>
      <c r="P130" s="63">
        <v>1</v>
      </c>
      <c r="Q130" s="63"/>
      <c r="R130" s="111">
        <f>'Úklid kategorie'!$F$9</f>
        <v>0</v>
      </c>
      <c r="S130" s="98">
        <f t="shared" si="5"/>
        <v>236.75096933333336</v>
      </c>
      <c r="T130" s="99">
        <f t="shared" si="3"/>
        <v>0</v>
      </c>
      <c r="U130" s="99">
        <f t="shared" si="4"/>
        <v>0</v>
      </c>
      <c r="V130" s="2"/>
      <c r="AG130" s="2"/>
      <c r="AH130" s="2"/>
      <c r="AI130" s="2"/>
      <c r="AP130" s="2"/>
      <c r="AQ130" s="2"/>
      <c r="AR130" s="2"/>
      <c r="AZ130" s="2"/>
      <c r="BA130" s="2"/>
      <c r="BB130" s="2"/>
    </row>
    <row r="131" spans="1:54" ht="15">
      <c r="A131" s="140">
        <v>125</v>
      </c>
      <c r="B131" s="91" t="s">
        <v>194</v>
      </c>
      <c r="C131" s="91" t="s">
        <v>197</v>
      </c>
      <c r="D131" s="91" t="s">
        <v>284</v>
      </c>
      <c r="E131" s="91" t="s">
        <v>46</v>
      </c>
      <c r="F131" s="82" t="s">
        <v>480</v>
      </c>
      <c r="G131" s="85" t="s">
        <v>490</v>
      </c>
      <c r="H131" s="84">
        <v>6.64</v>
      </c>
      <c r="I131" s="63"/>
      <c r="J131" s="63">
        <v>1</v>
      </c>
      <c r="K131" s="63"/>
      <c r="L131" s="63"/>
      <c r="M131" s="63">
        <v>1</v>
      </c>
      <c r="N131" s="63">
        <v>1</v>
      </c>
      <c r="O131" s="63"/>
      <c r="P131" s="63">
        <v>1</v>
      </c>
      <c r="Q131" s="63"/>
      <c r="R131" s="111">
        <f>'Úklid kategorie'!$F$9</f>
        <v>0</v>
      </c>
      <c r="S131" s="98">
        <f t="shared" si="5"/>
        <v>176.03879466666663</v>
      </c>
      <c r="T131" s="99">
        <f t="shared" si="3"/>
        <v>0</v>
      </c>
      <c r="U131" s="99">
        <f t="shared" si="4"/>
        <v>0</v>
      </c>
      <c r="V131" s="2"/>
      <c r="AG131" s="2"/>
      <c r="AH131" s="2"/>
      <c r="AI131" s="2"/>
      <c r="AP131" s="2"/>
      <c r="AQ131" s="2"/>
      <c r="AR131" s="2"/>
      <c r="AZ131" s="2"/>
      <c r="BA131" s="2"/>
      <c r="BB131" s="2"/>
    </row>
    <row r="132" spans="1:54" ht="15">
      <c r="A132" s="140">
        <v>126</v>
      </c>
      <c r="B132" s="91" t="s">
        <v>194</v>
      </c>
      <c r="C132" s="91" t="s">
        <v>197</v>
      </c>
      <c r="D132" s="91" t="s">
        <v>285</v>
      </c>
      <c r="E132" s="91" t="s">
        <v>45</v>
      </c>
      <c r="F132" s="82" t="s">
        <v>480</v>
      </c>
      <c r="G132" s="83" t="s">
        <v>490</v>
      </c>
      <c r="H132" s="84">
        <v>5.02</v>
      </c>
      <c r="I132" s="63"/>
      <c r="J132" s="63">
        <v>1</v>
      </c>
      <c r="K132" s="63"/>
      <c r="L132" s="63"/>
      <c r="M132" s="63">
        <v>1</v>
      </c>
      <c r="N132" s="63">
        <v>1</v>
      </c>
      <c r="O132" s="63"/>
      <c r="P132" s="63">
        <v>1</v>
      </c>
      <c r="Q132" s="63"/>
      <c r="R132" s="111">
        <f>'Úklid kategorie'!$F$9</f>
        <v>0</v>
      </c>
      <c r="S132" s="98">
        <f t="shared" si="5"/>
        <v>133.08957066666667</v>
      </c>
      <c r="T132" s="99">
        <f t="shared" si="3"/>
        <v>0</v>
      </c>
      <c r="U132" s="99">
        <f t="shared" si="4"/>
        <v>0</v>
      </c>
      <c r="V132" s="2"/>
      <c r="AG132" s="2"/>
      <c r="AH132" s="2"/>
      <c r="AI132" s="2"/>
      <c r="AL132" s="2"/>
      <c r="AO132" s="2"/>
      <c r="AP132" s="2"/>
      <c r="AQ132" s="2"/>
      <c r="AR132" s="2"/>
      <c r="AZ132" s="2"/>
      <c r="BA132" s="2"/>
      <c r="BB132" s="2"/>
    </row>
    <row r="133" spans="1:54" ht="15">
      <c r="A133" s="140">
        <v>127</v>
      </c>
      <c r="B133" s="91" t="s">
        <v>194</v>
      </c>
      <c r="C133" s="91" t="s">
        <v>197</v>
      </c>
      <c r="D133" s="91" t="s">
        <v>286</v>
      </c>
      <c r="E133" s="91" t="s">
        <v>52</v>
      </c>
      <c r="F133" s="82" t="s">
        <v>480</v>
      </c>
      <c r="G133" s="83" t="s">
        <v>490</v>
      </c>
      <c r="H133" s="84">
        <v>6.01</v>
      </c>
      <c r="I133" s="63"/>
      <c r="J133" s="63">
        <v>1</v>
      </c>
      <c r="K133" s="63"/>
      <c r="L133" s="63"/>
      <c r="M133" s="63">
        <v>1</v>
      </c>
      <c r="N133" s="63">
        <v>1</v>
      </c>
      <c r="O133" s="63"/>
      <c r="P133" s="63">
        <v>1</v>
      </c>
      <c r="Q133" s="63"/>
      <c r="R133" s="111">
        <f>'Úklid kategorie'!$F$9</f>
        <v>0</v>
      </c>
      <c r="S133" s="98">
        <f t="shared" si="5"/>
        <v>159.33631866666664</v>
      </c>
      <c r="T133" s="99">
        <f t="shared" si="3"/>
        <v>0</v>
      </c>
      <c r="U133" s="99">
        <f t="shared" si="4"/>
        <v>0</v>
      </c>
      <c r="V133" s="2"/>
      <c r="AG133" s="2"/>
      <c r="AH133" s="2"/>
      <c r="AI133" s="2"/>
      <c r="AP133" s="2"/>
      <c r="AQ133" s="2"/>
      <c r="AR133" s="2"/>
      <c r="AZ133" s="2"/>
      <c r="BA133" s="2"/>
      <c r="BB133" s="2"/>
    </row>
    <row r="134" spans="1:54" ht="15">
      <c r="A134" s="140">
        <v>128</v>
      </c>
      <c r="B134" s="91" t="s">
        <v>194</v>
      </c>
      <c r="C134" s="91" t="s">
        <v>197</v>
      </c>
      <c r="D134" s="91" t="s">
        <v>287</v>
      </c>
      <c r="E134" s="91" t="s">
        <v>51</v>
      </c>
      <c r="F134" s="82" t="s">
        <v>480</v>
      </c>
      <c r="G134" s="85" t="s">
        <v>490</v>
      </c>
      <c r="H134" s="84">
        <v>4.74</v>
      </c>
      <c r="I134" s="63"/>
      <c r="J134" s="63">
        <v>1</v>
      </c>
      <c r="K134" s="63"/>
      <c r="L134" s="63"/>
      <c r="M134" s="63">
        <v>1</v>
      </c>
      <c r="N134" s="63">
        <v>1</v>
      </c>
      <c r="O134" s="63"/>
      <c r="P134" s="63">
        <v>1</v>
      </c>
      <c r="Q134" s="63"/>
      <c r="R134" s="111">
        <f>'Úklid kategorie'!$F$9</f>
        <v>0</v>
      </c>
      <c r="S134" s="98">
        <f t="shared" si="5"/>
        <v>125.66624800000001</v>
      </c>
      <c r="T134" s="99">
        <f t="shared" si="3"/>
        <v>0</v>
      </c>
      <c r="U134" s="99">
        <f t="shared" si="4"/>
        <v>0</v>
      </c>
      <c r="V134" s="2"/>
      <c r="AG134" s="2"/>
      <c r="AH134" s="2"/>
      <c r="AI134" s="2"/>
      <c r="AP134" s="2"/>
      <c r="AQ134" s="2"/>
      <c r="AR134" s="2"/>
      <c r="AZ134" s="2"/>
      <c r="BA134" s="2"/>
      <c r="BB134" s="2"/>
    </row>
    <row r="135" spans="1:54" ht="15">
      <c r="A135" s="141">
        <v>129</v>
      </c>
      <c r="B135" s="92" t="s">
        <v>194</v>
      </c>
      <c r="C135" s="92" t="s">
        <v>197</v>
      </c>
      <c r="D135" s="92" t="s">
        <v>288</v>
      </c>
      <c r="E135" s="92" t="s">
        <v>376</v>
      </c>
      <c r="F135" s="86" t="s">
        <v>480</v>
      </c>
      <c r="G135" s="89" t="s">
        <v>492</v>
      </c>
      <c r="H135" s="88">
        <v>3.64</v>
      </c>
      <c r="I135" s="64"/>
      <c r="J135" s="64"/>
      <c r="K135" s="64"/>
      <c r="L135" s="64"/>
      <c r="M135" s="64"/>
      <c r="N135" s="64">
        <v>1</v>
      </c>
      <c r="O135" s="64"/>
      <c r="P135" s="64"/>
      <c r="Q135" s="64"/>
      <c r="R135" s="122">
        <f>'Úklid kategorie'!$F$11</f>
        <v>0</v>
      </c>
      <c r="S135" s="100">
        <f t="shared" si="5"/>
        <v>3.64</v>
      </c>
      <c r="T135" s="101">
        <f aca="true" t="shared" si="6" ref="T135:T198">R135*S135</f>
        <v>0</v>
      </c>
      <c r="U135" s="101">
        <f aca="true" t="shared" si="7" ref="U135:U198">T135*12</f>
        <v>0</v>
      </c>
      <c r="V135" s="2"/>
      <c r="AG135" s="2"/>
      <c r="AH135" s="2"/>
      <c r="AI135" s="2"/>
      <c r="AP135" s="2"/>
      <c r="AQ135" s="2"/>
      <c r="AR135" s="2"/>
      <c r="AZ135" s="2"/>
      <c r="BA135" s="2"/>
      <c r="BB135" s="2"/>
    </row>
    <row r="136" spans="1:54" ht="15">
      <c r="A136" s="141">
        <v>130</v>
      </c>
      <c r="B136" s="92" t="s">
        <v>194</v>
      </c>
      <c r="C136" s="92" t="s">
        <v>197</v>
      </c>
      <c r="D136" s="92" t="s">
        <v>289</v>
      </c>
      <c r="E136" s="92" t="s">
        <v>376</v>
      </c>
      <c r="F136" s="86" t="s">
        <v>480</v>
      </c>
      <c r="G136" s="87" t="s">
        <v>492</v>
      </c>
      <c r="H136" s="88">
        <v>9.04</v>
      </c>
      <c r="I136" s="64"/>
      <c r="J136" s="64"/>
      <c r="K136" s="64"/>
      <c r="L136" s="64"/>
      <c r="M136" s="64"/>
      <c r="N136" s="64">
        <v>1</v>
      </c>
      <c r="O136" s="64"/>
      <c r="P136" s="64"/>
      <c r="Q136" s="64"/>
      <c r="R136" s="122">
        <f>'Úklid kategorie'!$F$11</f>
        <v>0</v>
      </c>
      <c r="S136" s="100">
        <f aca="true" t="shared" si="8" ref="S136:S199">(H136*I136*30.4167)+(H136*J136*21)+(H136*K136*4.3452)+(H136*L136*4.3452)+(H136*M136*4.3452)+H136*N136+(H136*O136/3)+(H136*P136/6)+(H136*Q136/12)</f>
        <v>9.04</v>
      </c>
      <c r="T136" s="101">
        <f t="shared" si="6"/>
        <v>0</v>
      </c>
      <c r="U136" s="101">
        <f t="shared" si="7"/>
        <v>0</v>
      </c>
      <c r="V136" s="2"/>
      <c r="AG136" s="2"/>
      <c r="AH136" s="2"/>
      <c r="AI136" s="2"/>
      <c r="AP136" s="2"/>
      <c r="AQ136" s="2"/>
      <c r="AR136" s="2"/>
      <c r="AZ136" s="2"/>
      <c r="BA136" s="2"/>
      <c r="BB136" s="2"/>
    </row>
    <row r="137" spans="1:54" ht="15">
      <c r="A137" s="142">
        <v>131</v>
      </c>
      <c r="B137" s="93" t="s">
        <v>194</v>
      </c>
      <c r="C137" s="93" t="s">
        <v>197</v>
      </c>
      <c r="D137" s="93" t="s">
        <v>70</v>
      </c>
      <c r="E137" s="93" t="s">
        <v>432</v>
      </c>
      <c r="F137" s="28" t="s">
        <v>489</v>
      </c>
      <c r="G137" s="29" t="s">
        <v>493</v>
      </c>
      <c r="H137" s="78">
        <v>93.73</v>
      </c>
      <c r="I137" s="61"/>
      <c r="J137" s="61">
        <v>1</v>
      </c>
      <c r="K137" s="61"/>
      <c r="L137" s="61"/>
      <c r="M137" s="62">
        <v>1</v>
      </c>
      <c r="N137" s="62">
        <v>1</v>
      </c>
      <c r="O137" s="61">
        <v>1</v>
      </c>
      <c r="P137" s="62"/>
      <c r="Q137" s="62">
        <v>1</v>
      </c>
      <c r="R137" s="109">
        <f>'Úklid kategorie'!$F$8</f>
        <v>0</v>
      </c>
      <c r="S137" s="97">
        <f t="shared" si="8"/>
        <v>2508.389762666667</v>
      </c>
      <c r="T137" s="35">
        <f t="shared" si="6"/>
        <v>0</v>
      </c>
      <c r="U137" s="35">
        <f t="shared" si="7"/>
        <v>0</v>
      </c>
      <c r="V137" s="2"/>
      <c r="AP137" s="2"/>
      <c r="AQ137" s="2"/>
      <c r="AR137" s="2"/>
      <c r="AZ137" s="2"/>
      <c r="BA137" s="2"/>
      <c r="BB137" s="2"/>
    </row>
    <row r="138" spans="1:54" ht="15">
      <c r="A138" s="142">
        <v>132</v>
      </c>
      <c r="B138" s="93" t="s">
        <v>194</v>
      </c>
      <c r="C138" s="93" t="s">
        <v>197</v>
      </c>
      <c r="D138" s="93" t="s">
        <v>61</v>
      </c>
      <c r="E138" s="93" t="s">
        <v>433</v>
      </c>
      <c r="F138" s="28" t="s">
        <v>481</v>
      </c>
      <c r="G138" s="29" t="s">
        <v>493</v>
      </c>
      <c r="H138" s="78">
        <v>78.83</v>
      </c>
      <c r="I138" s="61"/>
      <c r="J138" s="61">
        <v>1</v>
      </c>
      <c r="K138" s="61"/>
      <c r="L138" s="61"/>
      <c r="M138" s="62">
        <v>1</v>
      </c>
      <c r="N138" s="62">
        <v>1</v>
      </c>
      <c r="O138" s="61">
        <v>1</v>
      </c>
      <c r="P138" s="62"/>
      <c r="Q138" s="62">
        <v>1</v>
      </c>
      <c r="R138" s="109">
        <f>'Úklid kategorie'!$F$8</f>
        <v>0</v>
      </c>
      <c r="S138" s="97">
        <f t="shared" si="8"/>
        <v>2109.6379493333334</v>
      </c>
      <c r="T138" s="35">
        <f t="shared" si="6"/>
        <v>0</v>
      </c>
      <c r="U138" s="35">
        <f t="shared" si="7"/>
        <v>0</v>
      </c>
      <c r="V138" s="2"/>
      <c r="AP138" s="2"/>
      <c r="AQ138" s="2"/>
      <c r="AR138" s="2"/>
      <c r="AZ138" s="2"/>
      <c r="BA138" s="2"/>
      <c r="BB138" s="2"/>
    </row>
    <row r="139" spans="1:54" ht="15">
      <c r="A139" s="142">
        <v>133</v>
      </c>
      <c r="B139" s="93" t="s">
        <v>194</v>
      </c>
      <c r="C139" s="93" t="s">
        <v>197</v>
      </c>
      <c r="D139" s="93" t="s">
        <v>59</v>
      </c>
      <c r="E139" s="93" t="s">
        <v>29</v>
      </c>
      <c r="F139" s="28" t="s">
        <v>479</v>
      </c>
      <c r="G139" s="29" t="s">
        <v>493</v>
      </c>
      <c r="H139" s="78">
        <v>42.92</v>
      </c>
      <c r="I139" s="61"/>
      <c r="J139" s="61">
        <v>1</v>
      </c>
      <c r="K139" s="61"/>
      <c r="L139" s="61"/>
      <c r="M139" s="62">
        <v>1</v>
      </c>
      <c r="N139" s="62">
        <v>1</v>
      </c>
      <c r="O139" s="61">
        <v>1</v>
      </c>
      <c r="P139" s="62"/>
      <c r="Q139" s="62">
        <v>1</v>
      </c>
      <c r="R139" s="109">
        <f>'Úklid kategorie'!$F$8</f>
        <v>0</v>
      </c>
      <c r="S139" s="97">
        <f t="shared" si="8"/>
        <v>1148.6193173333334</v>
      </c>
      <c r="T139" s="35">
        <f t="shared" si="6"/>
        <v>0</v>
      </c>
      <c r="U139" s="35">
        <f t="shared" si="7"/>
        <v>0</v>
      </c>
      <c r="V139" s="2"/>
      <c r="AP139" s="2"/>
      <c r="AQ139" s="2"/>
      <c r="AR139" s="2"/>
      <c r="AZ139" s="2"/>
      <c r="BA139" s="2"/>
      <c r="BB139" s="2"/>
    </row>
    <row r="140" spans="1:54" ht="15">
      <c r="A140" s="143">
        <v>134</v>
      </c>
      <c r="B140" s="94" t="s">
        <v>194</v>
      </c>
      <c r="C140" s="94" t="s">
        <v>197</v>
      </c>
      <c r="D140" s="94" t="s">
        <v>290</v>
      </c>
      <c r="E140" s="94" t="s">
        <v>434</v>
      </c>
      <c r="F140" s="79" t="s">
        <v>482</v>
      </c>
      <c r="G140" s="80" t="s">
        <v>494</v>
      </c>
      <c r="H140" s="90">
        <v>24.86</v>
      </c>
      <c r="I140" s="59"/>
      <c r="J140" s="59">
        <v>1</v>
      </c>
      <c r="K140" s="59"/>
      <c r="L140" s="59"/>
      <c r="M140" s="59">
        <v>1</v>
      </c>
      <c r="N140" s="59">
        <v>1</v>
      </c>
      <c r="O140" s="59"/>
      <c r="P140" s="59"/>
      <c r="Q140" s="59">
        <v>1</v>
      </c>
      <c r="R140" s="123">
        <f>'Úklid kategorie'!$F$6</f>
        <v>0</v>
      </c>
      <c r="S140" s="95">
        <f t="shared" si="8"/>
        <v>657.0133386666666</v>
      </c>
      <c r="T140" s="96">
        <f t="shared" si="6"/>
        <v>0</v>
      </c>
      <c r="U140" s="96">
        <f t="shared" si="7"/>
        <v>0</v>
      </c>
      <c r="V140" s="2"/>
      <c r="AG140" s="2"/>
      <c r="AH140" s="2"/>
      <c r="AI140" s="2"/>
      <c r="AP140" s="2"/>
      <c r="AQ140" s="2"/>
      <c r="AR140" s="2"/>
      <c r="AZ140" s="2"/>
      <c r="BA140" s="2"/>
      <c r="BB140" s="2"/>
    </row>
    <row r="141" spans="1:54" ht="15">
      <c r="A141" s="141">
        <v>135</v>
      </c>
      <c r="B141" s="92" t="s">
        <v>194</v>
      </c>
      <c r="C141" s="92" t="s">
        <v>197</v>
      </c>
      <c r="D141" s="92" t="s">
        <v>68</v>
      </c>
      <c r="E141" s="92" t="s">
        <v>86</v>
      </c>
      <c r="F141" s="86" t="s">
        <v>481</v>
      </c>
      <c r="G141" s="89" t="s">
        <v>492</v>
      </c>
      <c r="H141" s="88">
        <v>20.68</v>
      </c>
      <c r="I141" s="64"/>
      <c r="J141" s="64"/>
      <c r="K141" s="64"/>
      <c r="L141" s="64"/>
      <c r="M141" s="64"/>
      <c r="N141" s="64">
        <v>1</v>
      </c>
      <c r="O141" s="64"/>
      <c r="P141" s="64"/>
      <c r="Q141" s="64"/>
      <c r="R141" s="122">
        <f>'Úklid kategorie'!$F$11</f>
        <v>0</v>
      </c>
      <c r="S141" s="100">
        <f t="shared" si="8"/>
        <v>20.68</v>
      </c>
      <c r="T141" s="101">
        <f t="shared" si="6"/>
        <v>0</v>
      </c>
      <c r="U141" s="101">
        <f t="shared" si="7"/>
        <v>0</v>
      </c>
      <c r="V141" s="2"/>
      <c r="AP141" s="2"/>
      <c r="AQ141" s="2"/>
      <c r="AR141" s="2"/>
      <c r="AZ141" s="2"/>
      <c r="BA141" s="2"/>
      <c r="BB141" s="2"/>
    </row>
    <row r="142" spans="1:54" ht="15">
      <c r="A142" s="141">
        <v>136</v>
      </c>
      <c r="B142" s="92" t="s">
        <v>194</v>
      </c>
      <c r="C142" s="92" t="s">
        <v>197</v>
      </c>
      <c r="D142" s="92" t="s">
        <v>69</v>
      </c>
      <c r="E142" s="92" t="s">
        <v>86</v>
      </c>
      <c r="F142" s="86" t="s">
        <v>481</v>
      </c>
      <c r="G142" s="89" t="s">
        <v>492</v>
      </c>
      <c r="H142" s="88">
        <v>11.92</v>
      </c>
      <c r="I142" s="64"/>
      <c r="J142" s="64"/>
      <c r="K142" s="64"/>
      <c r="L142" s="64"/>
      <c r="M142" s="64"/>
      <c r="N142" s="64">
        <v>1</v>
      </c>
      <c r="O142" s="64"/>
      <c r="P142" s="64"/>
      <c r="Q142" s="64"/>
      <c r="R142" s="122">
        <f>'Úklid kategorie'!$F$11</f>
        <v>0</v>
      </c>
      <c r="S142" s="100">
        <f t="shared" si="8"/>
        <v>11.92</v>
      </c>
      <c r="T142" s="101">
        <f t="shared" si="6"/>
        <v>0</v>
      </c>
      <c r="U142" s="101">
        <f t="shared" si="7"/>
        <v>0</v>
      </c>
      <c r="V142" s="2"/>
      <c r="AG142" s="2"/>
      <c r="AH142" s="2"/>
      <c r="AI142" s="2"/>
      <c r="AP142" s="2"/>
      <c r="AQ142" s="2"/>
      <c r="AR142" s="2"/>
      <c r="AZ142" s="2"/>
      <c r="BA142" s="2"/>
      <c r="BB142" s="2"/>
    </row>
    <row r="143" spans="1:54" ht="15">
      <c r="A143" s="143">
        <v>137</v>
      </c>
      <c r="B143" s="94" t="s">
        <v>194</v>
      </c>
      <c r="C143" s="94" t="s">
        <v>197</v>
      </c>
      <c r="D143" s="94" t="s">
        <v>291</v>
      </c>
      <c r="E143" s="94" t="s">
        <v>27</v>
      </c>
      <c r="F143" s="79" t="s">
        <v>482</v>
      </c>
      <c r="G143" s="80" t="s">
        <v>494</v>
      </c>
      <c r="H143" s="90">
        <v>24.4</v>
      </c>
      <c r="I143" s="59"/>
      <c r="J143" s="59">
        <v>1</v>
      </c>
      <c r="K143" s="59"/>
      <c r="L143" s="59"/>
      <c r="M143" s="59">
        <v>1</v>
      </c>
      <c r="N143" s="59">
        <v>1</v>
      </c>
      <c r="O143" s="59"/>
      <c r="P143" s="59"/>
      <c r="Q143" s="59">
        <v>1</v>
      </c>
      <c r="R143" s="123">
        <f>'Úklid kategorie'!$F$6</f>
        <v>0</v>
      </c>
      <c r="S143" s="95">
        <f t="shared" si="8"/>
        <v>644.8562133333332</v>
      </c>
      <c r="T143" s="96">
        <f t="shared" si="6"/>
        <v>0</v>
      </c>
      <c r="U143" s="96">
        <f t="shared" si="7"/>
        <v>0</v>
      </c>
      <c r="V143" s="2"/>
      <c r="AP143" s="2"/>
      <c r="AQ143" s="2"/>
      <c r="AR143" s="2"/>
      <c r="AZ143" s="2"/>
      <c r="BA143" s="2"/>
      <c r="BB143" s="2"/>
    </row>
    <row r="144" spans="1:54" ht="15">
      <c r="A144" s="143">
        <v>138</v>
      </c>
      <c r="B144" s="94" t="s">
        <v>194</v>
      </c>
      <c r="C144" s="94" t="s">
        <v>197</v>
      </c>
      <c r="D144" s="94" t="s">
        <v>292</v>
      </c>
      <c r="E144" s="94" t="s">
        <v>27</v>
      </c>
      <c r="F144" s="79" t="s">
        <v>482</v>
      </c>
      <c r="G144" s="80" t="s">
        <v>494</v>
      </c>
      <c r="H144" s="90">
        <v>31.6</v>
      </c>
      <c r="I144" s="59"/>
      <c r="J144" s="59">
        <v>1</v>
      </c>
      <c r="K144" s="59"/>
      <c r="L144" s="59"/>
      <c r="M144" s="59">
        <v>1</v>
      </c>
      <c r="N144" s="59">
        <v>1</v>
      </c>
      <c r="O144" s="59"/>
      <c r="P144" s="59"/>
      <c r="Q144" s="59">
        <v>1</v>
      </c>
      <c r="R144" s="123">
        <f>'Úklid kategorie'!$F$6</f>
        <v>0</v>
      </c>
      <c r="S144" s="95">
        <f t="shared" si="8"/>
        <v>835.1416533333334</v>
      </c>
      <c r="T144" s="96">
        <f t="shared" si="6"/>
        <v>0</v>
      </c>
      <c r="U144" s="96">
        <f t="shared" si="7"/>
        <v>0</v>
      </c>
      <c r="V144" s="2"/>
      <c r="AP144" s="2"/>
      <c r="AQ144" s="2"/>
      <c r="AR144" s="2"/>
      <c r="AZ144" s="2"/>
      <c r="BA144" s="2"/>
      <c r="BB144" s="2"/>
    </row>
    <row r="145" spans="1:54" ht="15">
      <c r="A145" s="141">
        <v>139</v>
      </c>
      <c r="B145" s="92" t="s">
        <v>194</v>
      </c>
      <c r="C145" s="92" t="s">
        <v>197</v>
      </c>
      <c r="D145" s="92" t="s">
        <v>293</v>
      </c>
      <c r="E145" s="92" t="s">
        <v>435</v>
      </c>
      <c r="F145" s="86" t="s">
        <v>481</v>
      </c>
      <c r="G145" s="89" t="s">
        <v>492</v>
      </c>
      <c r="H145" s="88">
        <v>51.09</v>
      </c>
      <c r="I145" s="64"/>
      <c r="J145" s="64"/>
      <c r="K145" s="64"/>
      <c r="L145" s="64"/>
      <c r="M145" s="64"/>
      <c r="N145" s="64">
        <v>1</v>
      </c>
      <c r="O145" s="64"/>
      <c r="P145" s="64"/>
      <c r="Q145" s="64"/>
      <c r="R145" s="122">
        <f>'Úklid kategorie'!$F$11</f>
        <v>0</v>
      </c>
      <c r="S145" s="100">
        <f t="shared" si="8"/>
        <v>51.09</v>
      </c>
      <c r="T145" s="101">
        <f t="shared" si="6"/>
        <v>0</v>
      </c>
      <c r="U145" s="101">
        <f t="shared" si="7"/>
        <v>0</v>
      </c>
      <c r="V145" s="2"/>
      <c r="AP145" s="2"/>
      <c r="AQ145" s="2"/>
      <c r="AR145" s="2"/>
      <c r="AZ145" s="2"/>
      <c r="BA145" s="2"/>
      <c r="BB145" s="2"/>
    </row>
    <row r="146" spans="1:54" ht="15">
      <c r="A146" s="142">
        <v>140</v>
      </c>
      <c r="B146" s="93" t="s">
        <v>194</v>
      </c>
      <c r="C146" s="93" t="s">
        <v>197</v>
      </c>
      <c r="D146" s="93" t="s">
        <v>71</v>
      </c>
      <c r="E146" s="93" t="s">
        <v>436</v>
      </c>
      <c r="F146" s="28" t="s">
        <v>485</v>
      </c>
      <c r="G146" s="29" t="s">
        <v>493</v>
      </c>
      <c r="H146" s="78">
        <v>18.25</v>
      </c>
      <c r="I146" s="61"/>
      <c r="J146" s="61">
        <v>1</v>
      </c>
      <c r="K146" s="61"/>
      <c r="L146" s="61"/>
      <c r="M146" s="62">
        <v>1</v>
      </c>
      <c r="N146" s="62">
        <v>1</v>
      </c>
      <c r="O146" s="61">
        <v>1</v>
      </c>
      <c r="P146" s="62"/>
      <c r="Q146" s="62">
        <v>1</v>
      </c>
      <c r="R146" s="109">
        <f>'Úklid kategorie'!$F$8</f>
        <v>0</v>
      </c>
      <c r="S146" s="97">
        <f t="shared" si="8"/>
        <v>488.4040666666666</v>
      </c>
      <c r="T146" s="35">
        <f t="shared" si="6"/>
        <v>0</v>
      </c>
      <c r="U146" s="35">
        <f t="shared" si="7"/>
        <v>0</v>
      </c>
      <c r="V146" s="2"/>
      <c r="AP146" s="2"/>
      <c r="AQ146" s="2"/>
      <c r="AR146" s="2"/>
      <c r="AZ146" s="2"/>
      <c r="BA146" s="2"/>
      <c r="BB146" s="2"/>
    </row>
    <row r="147" spans="1:54" ht="15">
      <c r="A147" s="142">
        <v>141</v>
      </c>
      <c r="B147" s="93" t="s">
        <v>194</v>
      </c>
      <c r="C147" s="93" t="s">
        <v>197</v>
      </c>
      <c r="D147" s="93" t="s">
        <v>294</v>
      </c>
      <c r="E147" s="93" t="s">
        <v>436</v>
      </c>
      <c r="F147" s="28" t="s">
        <v>481</v>
      </c>
      <c r="G147" s="29" t="s">
        <v>493</v>
      </c>
      <c r="H147" s="78">
        <v>21.59</v>
      </c>
      <c r="I147" s="61"/>
      <c r="J147" s="61">
        <v>1</v>
      </c>
      <c r="K147" s="61"/>
      <c r="L147" s="61"/>
      <c r="M147" s="62">
        <v>1</v>
      </c>
      <c r="N147" s="62">
        <v>1</v>
      </c>
      <c r="O147" s="61">
        <v>1</v>
      </c>
      <c r="P147" s="62"/>
      <c r="Q147" s="62">
        <v>1</v>
      </c>
      <c r="R147" s="109">
        <f>'Úklid kategorie'!$F$8</f>
        <v>0</v>
      </c>
      <c r="S147" s="97">
        <f t="shared" si="8"/>
        <v>577.7887013333334</v>
      </c>
      <c r="T147" s="35">
        <f t="shared" si="6"/>
        <v>0</v>
      </c>
      <c r="U147" s="35">
        <f t="shared" si="7"/>
        <v>0</v>
      </c>
      <c r="V147" s="2"/>
      <c r="AG147" s="2"/>
      <c r="AH147" s="2"/>
      <c r="AI147" s="2"/>
      <c r="AP147" s="2"/>
      <c r="AQ147" s="2"/>
      <c r="AR147" s="2"/>
      <c r="AZ147" s="2"/>
      <c r="BA147" s="2"/>
      <c r="BB147" s="2"/>
    </row>
    <row r="148" spans="1:54" ht="15">
      <c r="A148" s="142">
        <v>142</v>
      </c>
      <c r="B148" s="93" t="s">
        <v>194</v>
      </c>
      <c r="C148" s="93" t="s">
        <v>197</v>
      </c>
      <c r="D148" s="93" t="s">
        <v>295</v>
      </c>
      <c r="E148" s="93" t="s">
        <v>436</v>
      </c>
      <c r="F148" s="28" t="s">
        <v>481</v>
      </c>
      <c r="G148" s="29" t="s">
        <v>493</v>
      </c>
      <c r="H148" s="78">
        <v>32.54</v>
      </c>
      <c r="I148" s="61"/>
      <c r="J148" s="61">
        <v>1</v>
      </c>
      <c r="K148" s="61"/>
      <c r="L148" s="61"/>
      <c r="M148" s="62">
        <v>1</v>
      </c>
      <c r="N148" s="62">
        <v>1</v>
      </c>
      <c r="O148" s="61">
        <v>1</v>
      </c>
      <c r="P148" s="62"/>
      <c r="Q148" s="62">
        <v>1</v>
      </c>
      <c r="R148" s="109">
        <f>'Úklid kategorie'!$F$8</f>
        <v>0</v>
      </c>
      <c r="S148" s="97">
        <f t="shared" si="8"/>
        <v>870.8311413333333</v>
      </c>
      <c r="T148" s="35">
        <f t="shared" si="6"/>
        <v>0</v>
      </c>
      <c r="U148" s="35">
        <f t="shared" si="7"/>
        <v>0</v>
      </c>
      <c r="V148" s="2"/>
      <c r="AG148" s="2"/>
      <c r="AH148" s="2"/>
      <c r="AI148" s="2"/>
      <c r="AP148" s="2"/>
      <c r="AQ148" s="2"/>
      <c r="AR148" s="2"/>
      <c r="AZ148" s="2"/>
      <c r="BA148" s="2"/>
      <c r="BB148" s="2"/>
    </row>
    <row r="149" spans="1:54" ht="15">
      <c r="A149" s="142">
        <v>143</v>
      </c>
      <c r="B149" s="93" t="s">
        <v>194</v>
      </c>
      <c r="C149" s="93" t="s">
        <v>197</v>
      </c>
      <c r="D149" s="93" t="s">
        <v>296</v>
      </c>
      <c r="E149" s="93" t="s">
        <v>436</v>
      </c>
      <c r="F149" s="28" t="s">
        <v>481</v>
      </c>
      <c r="G149" s="29" t="s">
        <v>493</v>
      </c>
      <c r="H149" s="78">
        <v>27.32</v>
      </c>
      <c r="I149" s="61"/>
      <c r="J149" s="61">
        <v>1</v>
      </c>
      <c r="K149" s="61"/>
      <c r="L149" s="61"/>
      <c r="M149" s="62">
        <v>1</v>
      </c>
      <c r="N149" s="62">
        <v>1</v>
      </c>
      <c r="O149" s="61">
        <v>1</v>
      </c>
      <c r="P149" s="62"/>
      <c r="Q149" s="62">
        <v>1</v>
      </c>
      <c r="R149" s="109">
        <f>'Úklid kategorie'!$F$8</f>
        <v>0</v>
      </c>
      <c r="S149" s="97">
        <f t="shared" si="8"/>
        <v>731.1341973333334</v>
      </c>
      <c r="T149" s="35">
        <f t="shared" si="6"/>
        <v>0</v>
      </c>
      <c r="U149" s="35">
        <f t="shared" si="7"/>
        <v>0</v>
      </c>
      <c r="V149" s="2"/>
      <c r="AG149" s="2"/>
      <c r="AH149" s="2"/>
      <c r="AI149" s="2"/>
      <c r="AP149" s="2"/>
      <c r="AQ149" s="2"/>
      <c r="AR149" s="2"/>
      <c r="AZ149" s="2"/>
      <c r="BA149" s="2"/>
      <c r="BB149" s="2"/>
    </row>
    <row r="150" spans="1:22" ht="15">
      <c r="A150" s="142">
        <v>144</v>
      </c>
      <c r="B150" s="93" t="s">
        <v>194</v>
      </c>
      <c r="C150" s="93" t="s">
        <v>197</v>
      </c>
      <c r="D150" s="93" t="s">
        <v>297</v>
      </c>
      <c r="E150" s="93" t="s">
        <v>436</v>
      </c>
      <c r="F150" s="28" t="s">
        <v>481</v>
      </c>
      <c r="G150" s="29" t="s">
        <v>493</v>
      </c>
      <c r="H150" s="78">
        <v>19.36</v>
      </c>
      <c r="I150" s="61"/>
      <c r="J150" s="61">
        <v>1</v>
      </c>
      <c r="K150" s="61"/>
      <c r="L150" s="61"/>
      <c r="M150" s="62">
        <v>1</v>
      </c>
      <c r="N150" s="62">
        <v>1</v>
      </c>
      <c r="O150" s="61">
        <v>1</v>
      </c>
      <c r="P150" s="62"/>
      <c r="Q150" s="62">
        <v>1</v>
      </c>
      <c r="R150" s="109">
        <f>'Úklid kategorie'!$F$8</f>
        <v>0</v>
      </c>
      <c r="S150" s="97">
        <f t="shared" si="8"/>
        <v>518.1097386666668</v>
      </c>
      <c r="T150" s="35">
        <f t="shared" si="6"/>
        <v>0</v>
      </c>
      <c r="U150" s="35">
        <f t="shared" si="7"/>
        <v>0</v>
      </c>
      <c r="V150" s="2"/>
    </row>
    <row r="151" spans="1:21" ht="15">
      <c r="A151" s="142">
        <v>145</v>
      </c>
      <c r="B151" s="93" t="s">
        <v>194</v>
      </c>
      <c r="C151" s="93" t="s">
        <v>197</v>
      </c>
      <c r="D151" s="93" t="s">
        <v>298</v>
      </c>
      <c r="E151" s="93" t="s">
        <v>436</v>
      </c>
      <c r="F151" s="28" t="s">
        <v>481</v>
      </c>
      <c r="G151" s="29" t="s">
        <v>493</v>
      </c>
      <c r="H151" s="78">
        <v>34.63</v>
      </c>
      <c r="I151" s="61"/>
      <c r="J151" s="61">
        <v>1</v>
      </c>
      <c r="K151" s="61"/>
      <c r="L151" s="61"/>
      <c r="M151" s="62">
        <v>1</v>
      </c>
      <c r="N151" s="62">
        <v>1</v>
      </c>
      <c r="O151" s="61">
        <v>1</v>
      </c>
      <c r="P151" s="62"/>
      <c r="Q151" s="62">
        <v>1</v>
      </c>
      <c r="R151" s="109">
        <f>'Úklid kategorie'!$F$8</f>
        <v>0</v>
      </c>
      <c r="S151" s="97">
        <f t="shared" si="8"/>
        <v>926.7634426666667</v>
      </c>
      <c r="T151" s="35">
        <f t="shared" si="6"/>
        <v>0</v>
      </c>
      <c r="U151" s="35">
        <f t="shared" si="7"/>
        <v>0</v>
      </c>
    </row>
    <row r="152" spans="1:21" ht="15">
      <c r="A152" s="142">
        <v>146</v>
      </c>
      <c r="B152" s="93" t="s">
        <v>194</v>
      </c>
      <c r="C152" s="93" t="s">
        <v>197</v>
      </c>
      <c r="D152" s="93" t="s">
        <v>299</v>
      </c>
      <c r="E152" s="93" t="s">
        <v>436</v>
      </c>
      <c r="F152" s="28" t="s">
        <v>481</v>
      </c>
      <c r="G152" s="29" t="s">
        <v>493</v>
      </c>
      <c r="H152" s="78">
        <v>17.32</v>
      </c>
      <c r="I152" s="61"/>
      <c r="J152" s="61">
        <v>1</v>
      </c>
      <c r="K152" s="61"/>
      <c r="L152" s="61"/>
      <c r="M152" s="62">
        <v>1</v>
      </c>
      <c r="N152" s="62">
        <v>1</v>
      </c>
      <c r="O152" s="61">
        <v>1</v>
      </c>
      <c r="P152" s="62"/>
      <c r="Q152" s="62">
        <v>1</v>
      </c>
      <c r="R152" s="109">
        <f>'Úklid kategorie'!$F$8</f>
        <v>0</v>
      </c>
      <c r="S152" s="97">
        <f t="shared" si="8"/>
        <v>463.5155306666667</v>
      </c>
      <c r="T152" s="35">
        <f t="shared" si="6"/>
        <v>0</v>
      </c>
      <c r="U152" s="35">
        <f t="shared" si="7"/>
        <v>0</v>
      </c>
    </row>
    <row r="153" spans="1:21" ht="15">
      <c r="A153" s="142">
        <v>147</v>
      </c>
      <c r="B153" s="93" t="s">
        <v>194</v>
      </c>
      <c r="C153" s="93" t="s">
        <v>197</v>
      </c>
      <c r="D153" s="93" t="s">
        <v>300</v>
      </c>
      <c r="E153" s="93" t="s">
        <v>436</v>
      </c>
      <c r="F153" s="28" t="s">
        <v>481</v>
      </c>
      <c r="G153" s="29" t="s">
        <v>493</v>
      </c>
      <c r="H153" s="78">
        <v>32.22</v>
      </c>
      <c r="I153" s="61"/>
      <c r="J153" s="61">
        <v>1</v>
      </c>
      <c r="K153" s="61"/>
      <c r="L153" s="61"/>
      <c r="M153" s="62">
        <v>1</v>
      </c>
      <c r="N153" s="62">
        <v>1</v>
      </c>
      <c r="O153" s="61">
        <v>1</v>
      </c>
      <c r="P153" s="62"/>
      <c r="Q153" s="62">
        <v>1</v>
      </c>
      <c r="R153" s="109">
        <f>'Úklid kategorie'!$F$8</f>
        <v>0</v>
      </c>
      <c r="S153" s="97">
        <f t="shared" si="8"/>
        <v>862.267344</v>
      </c>
      <c r="T153" s="35">
        <f t="shared" si="6"/>
        <v>0</v>
      </c>
      <c r="U153" s="35">
        <f t="shared" si="7"/>
        <v>0</v>
      </c>
    </row>
    <row r="154" spans="1:21" ht="15">
      <c r="A154" s="142">
        <v>148</v>
      </c>
      <c r="B154" s="93" t="s">
        <v>194</v>
      </c>
      <c r="C154" s="93" t="s">
        <v>197</v>
      </c>
      <c r="D154" s="93" t="s">
        <v>301</v>
      </c>
      <c r="E154" s="93" t="s">
        <v>436</v>
      </c>
      <c r="F154" s="28" t="s">
        <v>481</v>
      </c>
      <c r="G154" s="29" t="s">
        <v>493</v>
      </c>
      <c r="H154" s="78">
        <v>17.52</v>
      </c>
      <c r="I154" s="61"/>
      <c r="J154" s="61">
        <v>1</v>
      </c>
      <c r="K154" s="61"/>
      <c r="L154" s="61"/>
      <c r="M154" s="62">
        <v>1</v>
      </c>
      <c r="N154" s="62">
        <v>1</v>
      </c>
      <c r="O154" s="61">
        <v>1</v>
      </c>
      <c r="P154" s="62"/>
      <c r="Q154" s="62">
        <v>1</v>
      </c>
      <c r="R154" s="109">
        <f>'Úklid kategorie'!$F$8</f>
        <v>0</v>
      </c>
      <c r="S154" s="97">
        <f t="shared" si="8"/>
        <v>468.86790399999995</v>
      </c>
      <c r="T154" s="35">
        <f t="shared" si="6"/>
        <v>0</v>
      </c>
      <c r="U154" s="35">
        <f t="shared" si="7"/>
        <v>0</v>
      </c>
    </row>
    <row r="155" spans="1:21" ht="15">
      <c r="A155" s="142">
        <v>149</v>
      </c>
      <c r="B155" s="93" t="s">
        <v>194</v>
      </c>
      <c r="C155" s="93" t="s">
        <v>197</v>
      </c>
      <c r="D155" s="93" t="s">
        <v>79</v>
      </c>
      <c r="E155" s="93" t="s">
        <v>436</v>
      </c>
      <c r="F155" s="28" t="s">
        <v>479</v>
      </c>
      <c r="G155" s="29" t="s">
        <v>493</v>
      </c>
      <c r="H155" s="78">
        <v>16.91</v>
      </c>
      <c r="I155" s="61"/>
      <c r="J155" s="61">
        <v>1</v>
      </c>
      <c r="K155" s="61"/>
      <c r="L155" s="61"/>
      <c r="M155" s="62">
        <v>1</v>
      </c>
      <c r="N155" s="62">
        <v>1</v>
      </c>
      <c r="O155" s="61">
        <v>1</v>
      </c>
      <c r="P155" s="62"/>
      <c r="Q155" s="62">
        <v>1</v>
      </c>
      <c r="R155" s="109">
        <f>'Úklid kategorie'!$F$8</f>
        <v>0</v>
      </c>
      <c r="S155" s="97">
        <f t="shared" si="8"/>
        <v>452.5431653333334</v>
      </c>
      <c r="T155" s="35">
        <f t="shared" si="6"/>
        <v>0</v>
      </c>
      <c r="U155" s="35">
        <f t="shared" si="7"/>
        <v>0</v>
      </c>
    </row>
    <row r="156" spans="1:21" ht="15">
      <c r="A156" s="142">
        <v>150</v>
      </c>
      <c r="B156" s="93" t="s">
        <v>194</v>
      </c>
      <c r="C156" s="93" t="s">
        <v>197</v>
      </c>
      <c r="D156" s="93" t="s">
        <v>78</v>
      </c>
      <c r="E156" s="93" t="s">
        <v>436</v>
      </c>
      <c r="F156" s="28" t="s">
        <v>481</v>
      </c>
      <c r="G156" s="29" t="s">
        <v>493</v>
      </c>
      <c r="H156" s="78">
        <v>17.31</v>
      </c>
      <c r="I156" s="61"/>
      <c r="J156" s="61">
        <v>1</v>
      </c>
      <c r="K156" s="61"/>
      <c r="L156" s="61"/>
      <c r="M156" s="62">
        <v>1</v>
      </c>
      <c r="N156" s="62">
        <v>1</v>
      </c>
      <c r="O156" s="61">
        <v>1</v>
      </c>
      <c r="P156" s="62"/>
      <c r="Q156" s="62">
        <v>1</v>
      </c>
      <c r="R156" s="109">
        <f>'Úklid kategorie'!$F$8</f>
        <v>0</v>
      </c>
      <c r="S156" s="97">
        <f t="shared" si="8"/>
        <v>463.247912</v>
      </c>
      <c r="T156" s="35">
        <f t="shared" si="6"/>
        <v>0</v>
      </c>
      <c r="U156" s="35">
        <f t="shared" si="7"/>
        <v>0</v>
      </c>
    </row>
    <row r="157" spans="1:21" ht="15">
      <c r="A157" s="142">
        <v>151</v>
      </c>
      <c r="B157" s="93" t="s">
        <v>194</v>
      </c>
      <c r="C157" s="93" t="s">
        <v>197</v>
      </c>
      <c r="D157" s="93" t="s">
        <v>77</v>
      </c>
      <c r="E157" s="93" t="s">
        <v>436</v>
      </c>
      <c r="F157" s="28" t="s">
        <v>479</v>
      </c>
      <c r="G157" s="29" t="s">
        <v>493</v>
      </c>
      <c r="H157" s="78">
        <v>20.11</v>
      </c>
      <c r="I157" s="61"/>
      <c r="J157" s="61">
        <v>1</v>
      </c>
      <c r="K157" s="61"/>
      <c r="L157" s="61"/>
      <c r="M157" s="62">
        <v>1</v>
      </c>
      <c r="N157" s="62">
        <v>1</v>
      </c>
      <c r="O157" s="61">
        <v>1</v>
      </c>
      <c r="P157" s="62"/>
      <c r="Q157" s="62">
        <v>1</v>
      </c>
      <c r="R157" s="109">
        <f>'Úklid kategorie'!$F$8</f>
        <v>0</v>
      </c>
      <c r="S157" s="97">
        <f t="shared" si="8"/>
        <v>538.1811386666667</v>
      </c>
      <c r="T157" s="35">
        <f t="shared" si="6"/>
        <v>0</v>
      </c>
      <c r="U157" s="35">
        <f t="shared" si="7"/>
        <v>0</v>
      </c>
    </row>
    <row r="158" spans="1:21" ht="15">
      <c r="A158" s="142">
        <v>152</v>
      </c>
      <c r="B158" s="93" t="s">
        <v>194</v>
      </c>
      <c r="C158" s="93" t="s">
        <v>197</v>
      </c>
      <c r="D158" s="93" t="s">
        <v>76</v>
      </c>
      <c r="E158" s="93" t="s">
        <v>436</v>
      </c>
      <c r="F158" s="28" t="s">
        <v>479</v>
      </c>
      <c r="G158" s="29" t="s">
        <v>493</v>
      </c>
      <c r="H158" s="78">
        <v>18.23</v>
      </c>
      <c r="I158" s="61"/>
      <c r="J158" s="61">
        <v>1</v>
      </c>
      <c r="K158" s="61"/>
      <c r="L158" s="61"/>
      <c r="M158" s="62">
        <v>1</v>
      </c>
      <c r="N158" s="62">
        <v>1</v>
      </c>
      <c r="O158" s="61">
        <v>1</v>
      </c>
      <c r="P158" s="62"/>
      <c r="Q158" s="62">
        <v>1</v>
      </c>
      <c r="R158" s="109">
        <f>'Úklid kategorie'!$F$8</f>
        <v>0</v>
      </c>
      <c r="S158" s="97">
        <f t="shared" si="8"/>
        <v>487.86882933333334</v>
      </c>
      <c r="T158" s="35">
        <f t="shared" si="6"/>
        <v>0</v>
      </c>
      <c r="U158" s="35">
        <f t="shared" si="7"/>
        <v>0</v>
      </c>
    </row>
    <row r="159" spans="1:21" ht="15">
      <c r="A159" s="142">
        <v>153</v>
      </c>
      <c r="B159" s="93" t="s">
        <v>194</v>
      </c>
      <c r="C159" s="93" t="s">
        <v>197</v>
      </c>
      <c r="D159" s="93" t="s">
        <v>74</v>
      </c>
      <c r="E159" s="93" t="s">
        <v>436</v>
      </c>
      <c r="F159" s="28" t="s">
        <v>481</v>
      </c>
      <c r="G159" s="29" t="s">
        <v>493</v>
      </c>
      <c r="H159" s="78">
        <v>23.87</v>
      </c>
      <c r="I159" s="61"/>
      <c r="J159" s="61">
        <v>1</v>
      </c>
      <c r="K159" s="61"/>
      <c r="L159" s="61"/>
      <c r="M159" s="62">
        <v>1</v>
      </c>
      <c r="N159" s="62">
        <v>1</v>
      </c>
      <c r="O159" s="61">
        <v>1</v>
      </c>
      <c r="P159" s="62"/>
      <c r="Q159" s="62">
        <v>1</v>
      </c>
      <c r="R159" s="109">
        <f>'Úklid kategorie'!$F$8</f>
        <v>0</v>
      </c>
      <c r="S159" s="97">
        <f t="shared" si="8"/>
        <v>638.8057573333334</v>
      </c>
      <c r="T159" s="35">
        <f t="shared" si="6"/>
        <v>0</v>
      </c>
      <c r="U159" s="35">
        <f t="shared" si="7"/>
        <v>0</v>
      </c>
    </row>
    <row r="160" spans="1:21" ht="15">
      <c r="A160" s="142">
        <v>154</v>
      </c>
      <c r="B160" s="93" t="s">
        <v>194</v>
      </c>
      <c r="C160" s="93" t="s">
        <v>197</v>
      </c>
      <c r="D160" s="93" t="s">
        <v>73</v>
      </c>
      <c r="E160" s="93" t="s">
        <v>436</v>
      </c>
      <c r="F160" s="28" t="s">
        <v>481</v>
      </c>
      <c r="G160" s="29" t="s">
        <v>493</v>
      </c>
      <c r="H160" s="78">
        <v>17.73</v>
      </c>
      <c r="I160" s="61"/>
      <c r="J160" s="61">
        <v>1</v>
      </c>
      <c r="K160" s="61"/>
      <c r="L160" s="61"/>
      <c r="M160" s="62">
        <v>1</v>
      </c>
      <c r="N160" s="62">
        <v>1</v>
      </c>
      <c r="O160" s="61">
        <v>1</v>
      </c>
      <c r="P160" s="62"/>
      <c r="Q160" s="62">
        <v>1</v>
      </c>
      <c r="R160" s="109">
        <f>'Úklid kategorie'!$F$8</f>
        <v>0</v>
      </c>
      <c r="S160" s="97">
        <f t="shared" si="8"/>
        <v>474.48789600000003</v>
      </c>
      <c r="T160" s="35">
        <f t="shared" si="6"/>
        <v>0</v>
      </c>
      <c r="U160" s="35">
        <f t="shared" si="7"/>
        <v>0</v>
      </c>
    </row>
    <row r="161" spans="1:21" ht="15">
      <c r="A161" s="142">
        <v>155</v>
      </c>
      <c r="B161" s="93" t="s">
        <v>194</v>
      </c>
      <c r="C161" s="93" t="s">
        <v>197</v>
      </c>
      <c r="D161" s="93" t="s">
        <v>72</v>
      </c>
      <c r="E161" s="93" t="s">
        <v>436</v>
      </c>
      <c r="F161" s="28" t="s">
        <v>479</v>
      </c>
      <c r="G161" s="29" t="s">
        <v>493</v>
      </c>
      <c r="H161" s="78">
        <v>19.56</v>
      </c>
      <c r="I161" s="61"/>
      <c r="J161" s="61">
        <v>1</v>
      </c>
      <c r="K161" s="61"/>
      <c r="L161" s="61"/>
      <c r="M161" s="62">
        <v>1</v>
      </c>
      <c r="N161" s="62">
        <v>1</v>
      </c>
      <c r="O161" s="61">
        <v>1</v>
      </c>
      <c r="P161" s="62"/>
      <c r="Q161" s="62">
        <v>1</v>
      </c>
      <c r="R161" s="109">
        <f>'Úklid kategorie'!$F$8</f>
        <v>0</v>
      </c>
      <c r="S161" s="97">
        <f t="shared" si="8"/>
        <v>523.4621119999999</v>
      </c>
      <c r="T161" s="35">
        <f t="shared" si="6"/>
        <v>0</v>
      </c>
      <c r="U161" s="35">
        <f t="shared" si="7"/>
        <v>0</v>
      </c>
    </row>
    <row r="162" spans="1:21" ht="15">
      <c r="A162" s="142">
        <v>156</v>
      </c>
      <c r="B162" s="93" t="s">
        <v>194</v>
      </c>
      <c r="C162" s="93" t="s">
        <v>197</v>
      </c>
      <c r="D162" s="93" t="s">
        <v>302</v>
      </c>
      <c r="E162" s="93" t="s">
        <v>437</v>
      </c>
      <c r="F162" s="28" t="s">
        <v>488</v>
      </c>
      <c r="G162" s="29" t="s">
        <v>493</v>
      </c>
      <c r="H162" s="78">
        <v>60.69</v>
      </c>
      <c r="I162" s="61"/>
      <c r="J162" s="61">
        <v>1</v>
      </c>
      <c r="K162" s="61"/>
      <c r="L162" s="61"/>
      <c r="M162" s="62">
        <v>1</v>
      </c>
      <c r="N162" s="62">
        <v>1</v>
      </c>
      <c r="O162" s="61">
        <v>1</v>
      </c>
      <c r="P162" s="62"/>
      <c r="Q162" s="62">
        <v>1</v>
      </c>
      <c r="R162" s="109">
        <f>'Úklid kategorie'!$F$8</f>
        <v>0</v>
      </c>
      <c r="S162" s="97">
        <f t="shared" si="8"/>
        <v>1624.177688</v>
      </c>
      <c r="T162" s="35">
        <f t="shared" si="6"/>
        <v>0</v>
      </c>
      <c r="U162" s="35">
        <f t="shared" si="7"/>
        <v>0</v>
      </c>
    </row>
    <row r="163" spans="1:21" ht="15">
      <c r="A163" s="142">
        <v>157</v>
      </c>
      <c r="B163" s="93" t="s">
        <v>194</v>
      </c>
      <c r="C163" s="93" t="s">
        <v>197</v>
      </c>
      <c r="D163" s="93" t="s">
        <v>303</v>
      </c>
      <c r="E163" s="93" t="s">
        <v>438</v>
      </c>
      <c r="F163" s="28" t="s">
        <v>481</v>
      </c>
      <c r="G163" s="29" t="s">
        <v>493</v>
      </c>
      <c r="H163" s="78">
        <v>86.85</v>
      </c>
      <c r="I163" s="61"/>
      <c r="J163" s="61">
        <v>1</v>
      </c>
      <c r="K163" s="61"/>
      <c r="L163" s="61"/>
      <c r="M163" s="62">
        <v>1</v>
      </c>
      <c r="N163" s="62">
        <v>1</v>
      </c>
      <c r="O163" s="61">
        <v>1</v>
      </c>
      <c r="P163" s="62"/>
      <c r="Q163" s="62">
        <v>1</v>
      </c>
      <c r="R163" s="109">
        <f>'Úklid kategorie'!$F$8</f>
        <v>0</v>
      </c>
      <c r="S163" s="97">
        <f t="shared" si="8"/>
        <v>2324.2681199999997</v>
      </c>
      <c r="T163" s="35">
        <f t="shared" si="6"/>
        <v>0</v>
      </c>
      <c r="U163" s="35">
        <f t="shared" si="7"/>
        <v>0</v>
      </c>
    </row>
    <row r="164" spans="1:21" ht="15">
      <c r="A164" s="142">
        <v>158</v>
      </c>
      <c r="B164" s="93" t="s">
        <v>194</v>
      </c>
      <c r="C164" s="93" t="s">
        <v>197</v>
      </c>
      <c r="D164" s="93" t="s">
        <v>304</v>
      </c>
      <c r="E164" s="93" t="s">
        <v>439</v>
      </c>
      <c r="F164" s="28" t="s">
        <v>481</v>
      </c>
      <c r="G164" s="29" t="s">
        <v>493</v>
      </c>
      <c r="H164" s="78">
        <v>50.97</v>
      </c>
      <c r="I164" s="61"/>
      <c r="J164" s="61">
        <v>1</v>
      </c>
      <c r="K164" s="61"/>
      <c r="L164" s="61"/>
      <c r="M164" s="62">
        <v>1</v>
      </c>
      <c r="N164" s="62">
        <v>1</v>
      </c>
      <c r="O164" s="61">
        <v>1</v>
      </c>
      <c r="P164" s="62"/>
      <c r="Q164" s="62">
        <v>1</v>
      </c>
      <c r="R164" s="109">
        <f>'Úklid kategorie'!$F$8</f>
        <v>0</v>
      </c>
      <c r="S164" s="97">
        <f t="shared" si="8"/>
        <v>1364.052344</v>
      </c>
      <c r="T164" s="35">
        <f t="shared" si="6"/>
        <v>0</v>
      </c>
      <c r="U164" s="35">
        <f t="shared" si="7"/>
        <v>0</v>
      </c>
    </row>
    <row r="165" spans="1:54" ht="15">
      <c r="A165" s="139">
        <v>159</v>
      </c>
      <c r="B165" s="102" t="s">
        <v>194</v>
      </c>
      <c r="C165" s="102" t="s">
        <v>197</v>
      </c>
      <c r="D165" s="102" t="s">
        <v>66</v>
      </c>
      <c r="E165" s="102" t="s">
        <v>17</v>
      </c>
      <c r="F165" s="102" t="s">
        <v>481</v>
      </c>
      <c r="G165" s="103" t="s">
        <v>491</v>
      </c>
      <c r="H165" s="104">
        <v>25.17</v>
      </c>
      <c r="I165" s="105"/>
      <c r="J165" s="105">
        <v>1</v>
      </c>
      <c r="K165" s="105"/>
      <c r="L165" s="105"/>
      <c r="M165" s="105">
        <v>1</v>
      </c>
      <c r="N165" s="105">
        <v>1</v>
      </c>
      <c r="O165" s="105">
        <v>1</v>
      </c>
      <c r="P165" s="105">
        <v>1</v>
      </c>
      <c r="Q165" s="105"/>
      <c r="R165" s="106">
        <f>'Úklid kategorie'!$F$7</f>
        <v>0</v>
      </c>
      <c r="S165" s="107">
        <f t="shared" si="8"/>
        <v>675.6936840000001</v>
      </c>
      <c r="T165" s="108">
        <f t="shared" si="6"/>
        <v>0</v>
      </c>
      <c r="U165" s="108">
        <f t="shared" si="7"/>
        <v>0</v>
      </c>
      <c r="AG165" s="2"/>
      <c r="AH165" s="2"/>
      <c r="AI165" s="2"/>
      <c r="AP165" s="2"/>
      <c r="AQ165" s="2"/>
      <c r="AR165" s="2"/>
      <c r="AZ165" s="2"/>
      <c r="BA165" s="2"/>
      <c r="BB165" s="2"/>
    </row>
    <row r="166" spans="1:54" ht="15">
      <c r="A166" s="139">
        <v>160</v>
      </c>
      <c r="B166" s="102" t="s">
        <v>194</v>
      </c>
      <c r="C166" s="102" t="s">
        <v>197</v>
      </c>
      <c r="D166" s="102" t="s">
        <v>65</v>
      </c>
      <c r="E166" s="102" t="s">
        <v>17</v>
      </c>
      <c r="F166" s="102" t="s">
        <v>479</v>
      </c>
      <c r="G166" s="103" t="s">
        <v>491</v>
      </c>
      <c r="H166" s="104">
        <v>23.75</v>
      </c>
      <c r="I166" s="105"/>
      <c r="J166" s="105">
        <v>1</v>
      </c>
      <c r="K166" s="105"/>
      <c r="L166" s="105"/>
      <c r="M166" s="105">
        <v>1</v>
      </c>
      <c r="N166" s="105">
        <v>1</v>
      </c>
      <c r="O166" s="105">
        <v>1</v>
      </c>
      <c r="P166" s="105">
        <v>1</v>
      </c>
      <c r="Q166" s="105"/>
      <c r="R166" s="106">
        <f>'Úklid kategorie'!$F$7</f>
        <v>0</v>
      </c>
      <c r="S166" s="107">
        <f t="shared" si="8"/>
        <v>637.5735</v>
      </c>
      <c r="T166" s="108">
        <f t="shared" si="6"/>
        <v>0</v>
      </c>
      <c r="U166" s="108">
        <f t="shared" si="7"/>
        <v>0</v>
      </c>
      <c r="AG166" s="2"/>
      <c r="AH166" s="2"/>
      <c r="AI166" s="2"/>
      <c r="AP166" s="2"/>
      <c r="AQ166" s="2"/>
      <c r="AR166" s="2"/>
      <c r="AZ166" s="2"/>
      <c r="BA166" s="2"/>
      <c r="BB166" s="2"/>
    </row>
    <row r="167" spans="1:54" ht="15">
      <c r="A167" s="139">
        <v>161</v>
      </c>
      <c r="B167" s="102" t="s">
        <v>194</v>
      </c>
      <c r="C167" s="102" t="s">
        <v>197</v>
      </c>
      <c r="D167" s="102" t="s">
        <v>64</v>
      </c>
      <c r="E167" s="102" t="s">
        <v>17</v>
      </c>
      <c r="F167" s="102" t="s">
        <v>479</v>
      </c>
      <c r="G167" s="103" t="s">
        <v>491</v>
      </c>
      <c r="H167" s="104">
        <v>20.29</v>
      </c>
      <c r="I167" s="105"/>
      <c r="J167" s="105">
        <v>1</v>
      </c>
      <c r="K167" s="105"/>
      <c r="L167" s="105"/>
      <c r="M167" s="105">
        <v>1</v>
      </c>
      <c r="N167" s="105">
        <v>1</v>
      </c>
      <c r="O167" s="105">
        <v>1</v>
      </c>
      <c r="P167" s="105">
        <v>1</v>
      </c>
      <c r="Q167" s="105"/>
      <c r="R167" s="106">
        <f>'Úklid kategorie'!$F$7</f>
        <v>0</v>
      </c>
      <c r="S167" s="107">
        <f t="shared" si="8"/>
        <v>544.6891079999999</v>
      </c>
      <c r="T167" s="108">
        <f t="shared" si="6"/>
        <v>0</v>
      </c>
      <c r="U167" s="108">
        <f t="shared" si="7"/>
        <v>0</v>
      </c>
      <c r="AG167" s="2"/>
      <c r="AH167" s="2"/>
      <c r="AI167" s="2"/>
      <c r="AP167" s="2"/>
      <c r="AQ167" s="2"/>
      <c r="AR167" s="2"/>
      <c r="AZ167" s="2"/>
      <c r="BA167" s="2"/>
      <c r="BB167" s="2"/>
    </row>
    <row r="168" spans="1:54" ht="15">
      <c r="A168" s="139">
        <v>162</v>
      </c>
      <c r="B168" s="102" t="s">
        <v>194</v>
      </c>
      <c r="C168" s="102" t="s">
        <v>197</v>
      </c>
      <c r="D168" s="102" t="s">
        <v>63</v>
      </c>
      <c r="E168" s="102" t="s">
        <v>17</v>
      </c>
      <c r="F168" s="102" t="s">
        <v>481</v>
      </c>
      <c r="G168" s="103" t="s">
        <v>491</v>
      </c>
      <c r="H168" s="104">
        <v>22.12</v>
      </c>
      <c r="I168" s="105"/>
      <c r="J168" s="105">
        <v>1</v>
      </c>
      <c r="K168" s="105"/>
      <c r="L168" s="105"/>
      <c r="M168" s="105">
        <v>1</v>
      </c>
      <c r="N168" s="105">
        <v>1</v>
      </c>
      <c r="O168" s="105">
        <v>1</v>
      </c>
      <c r="P168" s="105">
        <v>1</v>
      </c>
      <c r="Q168" s="105"/>
      <c r="R168" s="106">
        <f>'Úklid kategorie'!$F$7</f>
        <v>0</v>
      </c>
      <c r="S168" s="107">
        <f t="shared" si="8"/>
        <v>593.815824</v>
      </c>
      <c r="T168" s="108">
        <f t="shared" si="6"/>
        <v>0</v>
      </c>
      <c r="U168" s="108">
        <f t="shared" si="7"/>
        <v>0</v>
      </c>
      <c r="AG168" s="2"/>
      <c r="AH168" s="2"/>
      <c r="AI168" s="2"/>
      <c r="AP168" s="2"/>
      <c r="AQ168" s="2"/>
      <c r="AR168" s="2"/>
      <c r="AZ168" s="2"/>
      <c r="BA168" s="2"/>
      <c r="BB168" s="2"/>
    </row>
    <row r="169" spans="1:54" ht="15">
      <c r="A169" s="139">
        <v>163</v>
      </c>
      <c r="B169" s="102" t="s">
        <v>194</v>
      </c>
      <c r="C169" s="102" t="s">
        <v>197</v>
      </c>
      <c r="D169" s="102" t="s">
        <v>60</v>
      </c>
      <c r="E169" s="102" t="s">
        <v>440</v>
      </c>
      <c r="F169" s="102" t="s">
        <v>481</v>
      </c>
      <c r="G169" s="103" t="s">
        <v>491</v>
      </c>
      <c r="H169" s="104">
        <v>20.36</v>
      </c>
      <c r="I169" s="105"/>
      <c r="J169" s="105">
        <v>1</v>
      </c>
      <c r="K169" s="105"/>
      <c r="L169" s="105"/>
      <c r="M169" s="105">
        <v>1</v>
      </c>
      <c r="N169" s="105">
        <v>1</v>
      </c>
      <c r="O169" s="105">
        <v>1</v>
      </c>
      <c r="P169" s="105">
        <v>1</v>
      </c>
      <c r="Q169" s="105"/>
      <c r="R169" s="106">
        <f>'Úklid kategorie'!$F$7</f>
        <v>0</v>
      </c>
      <c r="S169" s="107">
        <f t="shared" si="8"/>
        <v>546.568272</v>
      </c>
      <c r="T169" s="108">
        <f t="shared" si="6"/>
        <v>0</v>
      </c>
      <c r="U169" s="108">
        <f t="shared" si="7"/>
        <v>0</v>
      </c>
      <c r="AG169" s="2"/>
      <c r="AH169" s="2"/>
      <c r="AI169" s="2"/>
      <c r="AP169" s="2"/>
      <c r="AQ169" s="2"/>
      <c r="AR169" s="2"/>
      <c r="AZ169" s="2"/>
      <c r="BA169" s="2"/>
      <c r="BB169" s="2"/>
    </row>
    <row r="170" spans="1:54" ht="15">
      <c r="A170" s="139">
        <v>164</v>
      </c>
      <c r="B170" s="102" t="s">
        <v>194</v>
      </c>
      <c r="C170" s="102" t="s">
        <v>197</v>
      </c>
      <c r="D170" s="102" t="s">
        <v>305</v>
      </c>
      <c r="E170" s="102" t="s">
        <v>441</v>
      </c>
      <c r="F170" s="102" t="s">
        <v>479</v>
      </c>
      <c r="G170" s="103" t="s">
        <v>491</v>
      </c>
      <c r="H170" s="104">
        <v>18.17</v>
      </c>
      <c r="I170" s="105"/>
      <c r="J170" s="105">
        <v>1</v>
      </c>
      <c r="K170" s="105"/>
      <c r="L170" s="105"/>
      <c r="M170" s="105">
        <v>1</v>
      </c>
      <c r="N170" s="105">
        <v>1</v>
      </c>
      <c r="O170" s="105">
        <v>1</v>
      </c>
      <c r="P170" s="105">
        <v>1</v>
      </c>
      <c r="Q170" s="105"/>
      <c r="R170" s="106">
        <f>'Úklid kategorie'!$F$7</f>
        <v>0</v>
      </c>
      <c r="S170" s="107">
        <f t="shared" si="8"/>
        <v>487.77728400000007</v>
      </c>
      <c r="T170" s="108">
        <f t="shared" si="6"/>
        <v>0</v>
      </c>
      <c r="U170" s="108">
        <f t="shared" si="7"/>
        <v>0</v>
      </c>
      <c r="AG170" s="2"/>
      <c r="AH170" s="2"/>
      <c r="AI170" s="2"/>
      <c r="AP170" s="2"/>
      <c r="AQ170" s="2"/>
      <c r="AR170" s="2"/>
      <c r="AZ170" s="2"/>
      <c r="BA170" s="2"/>
      <c r="BB170" s="2"/>
    </row>
    <row r="171" spans="1:54" ht="15">
      <c r="A171" s="139">
        <v>165</v>
      </c>
      <c r="B171" s="102" t="s">
        <v>194</v>
      </c>
      <c r="C171" s="102" t="s">
        <v>197</v>
      </c>
      <c r="D171" s="102" t="s">
        <v>306</v>
      </c>
      <c r="E171" s="102" t="s">
        <v>17</v>
      </c>
      <c r="F171" s="102" t="s">
        <v>479</v>
      </c>
      <c r="G171" s="103" t="s">
        <v>491</v>
      </c>
      <c r="H171" s="104">
        <v>18.47</v>
      </c>
      <c r="I171" s="105"/>
      <c r="J171" s="105">
        <v>1</v>
      </c>
      <c r="K171" s="105"/>
      <c r="L171" s="105"/>
      <c r="M171" s="105">
        <v>1</v>
      </c>
      <c r="N171" s="105">
        <v>1</v>
      </c>
      <c r="O171" s="105">
        <v>1</v>
      </c>
      <c r="P171" s="105">
        <v>1</v>
      </c>
      <c r="Q171" s="105"/>
      <c r="R171" s="106">
        <f>'Úklid kategorie'!$F$7</f>
        <v>0</v>
      </c>
      <c r="S171" s="107">
        <f t="shared" si="8"/>
        <v>495.830844</v>
      </c>
      <c r="T171" s="108">
        <f t="shared" si="6"/>
        <v>0</v>
      </c>
      <c r="U171" s="108">
        <f t="shared" si="7"/>
        <v>0</v>
      </c>
      <c r="AG171" s="2"/>
      <c r="AH171" s="2"/>
      <c r="AI171" s="2"/>
      <c r="AP171" s="2"/>
      <c r="AQ171" s="2"/>
      <c r="AR171" s="2"/>
      <c r="AZ171" s="2"/>
      <c r="BA171" s="2"/>
      <c r="BB171" s="2"/>
    </row>
    <row r="172" spans="1:21" ht="15">
      <c r="A172" s="140">
        <v>166</v>
      </c>
      <c r="B172" s="91" t="s">
        <v>194</v>
      </c>
      <c r="C172" s="91" t="s">
        <v>197</v>
      </c>
      <c r="D172" s="91" t="s">
        <v>67</v>
      </c>
      <c r="E172" s="91" t="s">
        <v>388</v>
      </c>
      <c r="F172" s="82" t="s">
        <v>481</v>
      </c>
      <c r="G172" s="85" t="s">
        <v>490</v>
      </c>
      <c r="H172" s="84">
        <v>11.14</v>
      </c>
      <c r="I172" s="63"/>
      <c r="J172" s="63">
        <v>1</v>
      </c>
      <c r="K172" s="63"/>
      <c r="L172" s="63"/>
      <c r="M172" s="63">
        <v>1</v>
      </c>
      <c r="N172" s="63">
        <v>1</v>
      </c>
      <c r="O172" s="63"/>
      <c r="P172" s="63">
        <v>1</v>
      </c>
      <c r="Q172" s="63"/>
      <c r="R172" s="111">
        <f>'Úklid kategorie'!$F$9</f>
        <v>0</v>
      </c>
      <c r="S172" s="98">
        <f t="shared" si="8"/>
        <v>295.34219466666667</v>
      </c>
      <c r="T172" s="99">
        <f t="shared" si="6"/>
        <v>0</v>
      </c>
      <c r="U172" s="99">
        <f t="shared" si="7"/>
        <v>0</v>
      </c>
    </row>
    <row r="173" spans="1:21" ht="15">
      <c r="A173" s="143">
        <v>167</v>
      </c>
      <c r="B173" s="94" t="s">
        <v>194</v>
      </c>
      <c r="C173" s="94" t="s">
        <v>197</v>
      </c>
      <c r="D173" s="94" t="s">
        <v>307</v>
      </c>
      <c r="E173" s="94" t="s">
        <v>8</v>
      </c>
      <c r="F173" s="79" t="s">
        <v>482</v>
      </c>
      <c r="G173" s="80" t="s">
        <v>494</v>
      </c>
      <c r="H173" s="90">
        <v>163.02</v>
      </c>
      <c r="I173" s="59"/>
      <c r="J173" s="59">
        <v>1</v>
      </c>
      <c r="K173" s="59"/>
      <c r="L173" s="59"/>
      <c r="M173" s="59">
        <v>1</v>
      </c>
      <c r="N173" s="59">
        <v>1</v>
      </c>
      <c r="O173" s="59"/>
      <c r="P173" s="59"/>
      <c r="Q173" s="59">
        <v>1</v>
      </c>
      <c r="R173" s="123">
        <f>'Úklid kategorie'!$F$6</f>
        <v>0</v>
      </c>
      <c r="S173" s="95">
        <f t="shared" si="8"/>
        <v>4308.379504</v>
      </c>
      <c r="T173" s="96">
        <f t="shared" si="6"/>
        <v>0</v>
      </c>
      <c r="U173" s="96">
        <f t="shared" si="7"/>
        <v>0</v>
      </c>
    </row>
    <row r="174" spans="1:21" ht="15">
      <c r="A174" s="143">
        <v>168</v>
      </c>
      <c r="B174" s="94" t="s">
        <v>194</v>
      </c>
      <c r="C174" s="94" t="s">
        <v>197</v>
      </c>
      <c r="D174" s="94" t="s">
        <v>308</v>
      </c>
      <c r="E174" s="94" t="s">
        <v>8</v>
      </c>
      <c r="F174" s="79" t="s">
        <v>482</v>
      </c>
      <c r="G174" s="80" t="s">
        <v>494</v>
      </c>
      <c r="H174" s="90">
        <v>32.87</v>
      </c>
      <c r="I174" s="59"/>
      <c r="J174" s="59">
        <v>1</v>
      </c>
      <c r="K174" s="59"/>
      <c r="L174" s="59"/>
      <c r="M174" s="59">
        <v>1</v>
      </c>
      <c r="N174" s="59">
        <v>1</v>
      </c>
      <c r="O174" s="59"/>
      <c r="P174" s="59"/>
      <c r="Q174" s="59">
        <v>1</v>
      </c>
      <c r="R174" s="123">
        <f>'Úklid kategorie'!$F$6</f>
        <v>0</v>
      </c>
      <c r="S174" s="95">
        <f t="shared" si="8"/>
        <v>868.7058906666666</v>
      </c>
      <c r="T174" s="96">
        <f t="shared" si="6"/>
        <v>0</v>
      </c>
      <c r="U174" s="96">
        <f t="shared" si="7"/>
        <v>0</v>
      </c>
    </row>
    <row r="175" spans="1:21" ht="15">
      <c r="A175" s="143">
        <v>169</v>
      </c>
      <c r="B175" s="94" t="s">
        <v>194</v>
      </c>
      <c r="C175" s="94" t="s">
        <v>197</v>
      </c>
      <c r="D175" s="94" t="s">
        <v>309</v>
      </c>
      <c r="E175" s="94" t="s">
        <v>8</v>
      </c>
      <c r="F175" s="79" t="s">
        <v>482</v>
      </c>
      <c r="G175" s="80" t="s">
        <v>494</v>
      </c>
      <c r="H175" s="90">
        <v>95.07</v>
      </c>
      <c r="I175" s="59"/>
      <c r="J175" s="59">
        <v>1</v>
      </c>
      <c r="K175" s="59"/>
      <c r="L175" s="59"/>
      <c r="M175" s="59">
        <v>1</v>
      </c>
      <c r="N175" s="59">
        <v>1</v>
      </c>
      <c r="O175" s="59"/>
      <c r="P175" s="59"/>
      <c r="Q175" s="59">
        <v>1</v>
      </c>
      <c r="R175" s="123">
        <f>'Úklid kategorie'!$F$6</f>
        <v>0</v>
      </c>
      <c r="S175" s="95">
        <f t="shared" si="8"/>
        <v>2512.560664</v>
      </c>
      <c r="T175" s="96">
        <f t="shared" si="6"/>
        <v>0</v>
      </c>
      <c r="U175" s="96">
        <f t="shared" si="7"/>
        <v>0</v>
      </c>
    </row>
    <row r="176" spans="1:21" ht="15">
      <c r="A176" s="143">
        <v>170</v>
      </c>
      <c r="B176" s="94" t="s">
        <v>194</v>
      </c>
      <c r="C176" s="94" t="s">
        <v>197</v>
      </c>
      <c r="D176" s="94" t="s">
        <v>310</v>
      </c>
      <c r="E176" s="94" t="s">
        <v>58</v>
      </c>
      <c r="F176" s="79" t="s">
        <v>481</v>
      </c>
      <c r="G176" s="80" t="s">
        <v>494</v>
      </c>
      <c r="H176" s="90">
        <v>2.4</v>
      </c>
      <c r="I176" s="59"/>
      <c r="J176" s="59">
        <v>1</v>
      </c>
      <c r="K176" s="59"/>
      <c r="L176" s="59"/>
      <c r="M176" s="59">
        <v>1</v>
      </c>
      <c r="N176" s="59">
        <v>1</v>
      </c>
      <c r="O176" s="59"/>
      <c r="P176" s="59"/>
      <c r="Q176" s="59">
        <v>1</v>
      </c>
      <c r="R176" s="123">
        <f>'Úklid kategorie'!$F$6</f>
        <v>0</v>
      </c>
      <c r="S176" s="95">
        <f t="shared" si="8"/>
        <v>63.42848</v>
      </c>
      <c r="T176" s="96">
        <f t="shared" si="6"/>
        <v>0</v>
      </c>
      <c r="U176" s="96">
        <f t="shared" si="7"/>
        <v>0</v>
      </c>
    </row>
    <row r="177" spans="1:21" ht="15">
      <c r="A177" s="143">
        <v>171</v>
      </c>
      <c r="B177" s="94" t="s">
        <v>194</v>
      </c>
      <c r="C177" s="94" t="s">
        <v>197</v>
      </c>
      <c r="D177" s="94" t="s">
        <v>311</v>
      </c>
      <c r="E177" s="94" t="s">
        <v>58</v>
      </c>
      <c r="F177" s="79" t="s">
        <v>481</v>
      </c>
      <c r="G177" s="80" t="s">
        <v>494</v>
      </c>
      <c r="H177" s="90">
        <v>4.32</v>
      </c>
      <c r="I177" s="59"/>
      <c r="J177" s="59">
        <v>1</v>
      </c>
      <c r="K177" s="59"/>
      <c r="L177" s="59"/>
      <c r="M177" s="59">
        <v>1</v>
      </c>
      <c r="N177" s="59">
        <v>1</v>
      </c>
      <c r="O177" s="59"/>
      <c r="P177" s="59"/>
      <c r="Q177" s="59">
        <v>1</v>
      </c>
      <c r="R177" s="123">
        <f>'Úklid kategorie'!$F$6</f>
        <v>0</v>
      </c>
      <c r="S177" s="95">
        <f t="shared" si="8"/>
        <v>114.171264</v>
      </c>
      <c r="T177" s="96">
        <f t="shared" si="6"/>
        <v>0</v>
      </c>
      <c r="U177" s="96">
        <f t="shared" si="7"/>
        <v>0</v>
      </c>
    </row>
    <row r="178" spans="1:21" ht="15">
      <c r="A178" s="143">
        <v>172</v>
      </c>
      <c r="B178" s="94" t="s">
        <v>194</v>
      </c>
      <c r="C178" s="94" t="s">
        <v>197</v>
      </c>
      <c r="D178" s="94" t="s">
        <v>312</v>
      </c>
      <c r="E178" s="94" t="s">
        <v>8</v>
      </c>
      <c r="F178" s="79" t="s">
        <v>482</v>
      </c>
      <c r="G178" s="80" t="s">
        <v>494</v>
      </c>
      <c r="H178" s="90">
        <v>79.75</v>
      </c>
      <c r="I178" s="59"/>
      <c r="J178" s="59">
        <v>1</v>
      </c>
      <c r="K178" s="59"/>
      <c r="L178" s="59"/>
      <c r="M178" s="59">
        <v>1</v>
      </c>
      <c r="N178" s="59">
        <v>1</v>
      </c>
      <c r="O178" s="59"/>
      <c r="P178" s="59"/>
      <c r="Q178" s="59">
        <v>1</v>
      </c>
      <c r="R178" s="123">
        <f>'Úklid kategorie'!$F$6</f>
        <v>0</v>
      </c>
      <c r="S178" s="95">
        <f t="shared" si="8"/>
        <v>2107.6755333333335</v>
      </c>
      <c r="T178" s="96">
        <f t="shared" si="6"/>
        <v>0</v>
      </c>
      <c r="U178" s="96">
        <f t="shared" si="7"/>
        <v>0</v>
      </c>
    </row>
    <row r="179" spans="1:21" ht="15">
      <c r="A179" s="143">
        <v>173</v>
      </c>
      <c r="B179" s="94" t="s">
        <v>194</v>
      </c>
      <c r="C179" s="94" t="s">
        <v>197</v>
      </c>
      <c r="D179" s="94" t="s">
        <v>75</v>
      </c>
      <c r="E179" s="94" t="s">
        <v>8</v>
      </c>
      <c r="F179" s="79" t="s">
        <v>482</v>
      </c>
      <c r="G179" s="80" t="s">
        <v>494</v>
      </c>
      <c r="H179" s="90">
        <v>43.69</v>
      </c>
      <c r="I179" s="59"/>
      <c r="J179" s="59">
        <v>1</v>
      </c>
      <c r="K179" s="59"/>
      <c r="L179" s="59"/>
      <c r="M179" s="59">
        <v>1</v>
      </c>
      <c r="N179" s="59">
        <v>1</v>
      </c>
      <c r="O179" s="59"/>
      <c r="P179" s="59"/>
      <c r="Q179" s="59">
        <v>1</v>
      </c>
      <c r="R179" s="123">
        <f>'Úklid kategorie'!$F$6</f>
        <v>0</v>
      </c>
      <c r="S179" s="95">
        <f t="shared" si="8"/>
        <v>1154.6626213333334</v>
      </c>
      <c r="T179" s="96">
        <f t="shared" si="6"/>
        <v>0</v>
      </c>
      <c r="U179" s="96">
        <f t="shared" si="7"/>
        <v>0</v>
      </c>
    </row>
    <row r="180" spans="1:21" ht="15">
      <c r="A180" s="143">
        <v>174</v>
      </c>
      <c r="B180" s="94" t="s">
        <v>194</v>
      </c>
      <c r="C180" s="94" t="s">
        <v>197</v>
      </c>
      <c r="D180" s="94" t="s">
        <v>62</v>
      </c>
      <c r="E180" s="94" t="s">
        <v>8</v>
      </c>
      <c r="F180" s="79" t="s">
        <v>482</v>
      </c>
      <c r="G180" s="80" t="s">
        <v>494</v>
      </c>
      <c r="H180" s="90">
        <v>37.14</v>
      </c>
      <c r="I180" s="59"/>
      <c r="J180" s="59">
        <v>1</v>
      </c>
      <c r="K180" s="59"/>
      <c r="L180" s="59"/>
      <c r="M180" s="59">
        <v>1</v>
      </c>
      <c r="N180" s="59">
        <v>1</v>
      </c>
      <c r="O180" s="59"/>
      <c r="P180" s="59"/>
      <c r="Q180" s="59">
        <v>1</v>
      </c>
      <c r="R180" s="123">
        <f>'Úklid kategorie'!$F$6</f>
        <v>0</v>
      </c>
      <c r="S180" s="95">
        <f t="shared" si="8"/>
        <v>981.555728</v>
      </c>
      <c r="T180" s="96">
        <f t="shared" si="6"/>
        <v>0</v>
      </c>
      <c r="U180" s="96">
        <f t="shared" si="7"/>
        <v>0</v>
      </c>
    </row>
    <row r="181" spans="1:54" ht="15">
      <c r="A181" s="139">
        <v>175</v>
      </c>
      <c r="B181" s="102" t="s">
        <v>194</v>
      </c>
      <c r="C181" s="102" t="s">
        <v>197</v>
      </c>
      <c r="D181" s="102" t="s">
        <v>313</v>
      </c>
      <c r="E181" s="102" t="s">
        <v>442</v>
      </c>
      <c r="F181" s="102" t="s">
        <v>481</v>
      </c>
      <c r="G181" s="103" t="s">
        <v>491</v>
      </c>
      <c r="H181" s="104">
        <v>139.78</v>
      </c>
      <c r="I181" s="105"/>
      <c r="J181" s="105">
        <v>1</v>
      </c>
      <c r="K181" s="105"/>
      <c r="L181" s="105"/>
      <c r="M181" s="105">
        <v>1</v>
      </c>
      <c r="N181" s="105">
        <v>1</v>
      </c>
      <c r="O181" s="105">
        <v>1</v>
      </c>
      <c r="P181" s="105">
        <v>1</v>
      </c>
      <c r="Q181" s="105"/>
      <c r="R181" s="106">
        <f>'Úklid kategorie'!$F$7</f>
        <v>0</v>
      </c>
      <c r="S181" s="107">
        <f t="shared" si="8"/>
        <v>3752.4220560000003</v>
      </c>
      <c r="T181" s="108">
        <f t="shared" si="6"/>
        <v>0</v>
      </c>
      <c r="U181" s="108">
        <f t="shared" si="7"/>
        <v>0</v>
      </c>
      <c r="AG181" s="2"/>
      <c r="AH181" s="2"/>
      <c r="AI181" s="2"/>
      <c r="AP181" s="2"/>
      <c r="AQ181" s="2"/>
      <c r="AR181" s="2"/>
      <c r="AZ181" s="2"/>
      <c r="BA181" s="2"/>
      <c r="BB181" s="2"/>
    </row>
    <row r="182" spans="1:54" ht="15">
      <c r="A182" s="139">
        <v>176</v>
      </c>
      <c r="B182" s="102" t="s">
        <v>194</v>
      </c>
      <c r="C182" s="102" t="s">
        <v>198</v>
      </c>
      <c r="D182" s="102" t="s">
        <v>83</v>
      </c>
      <c r="E182" s="102" t="s">
        <v>443</v>
      </c>
      <c r="F182" s="102" t="s">
        <v>481</v>
      </c>
      <c r="G182" s="103" t="s">
        <v>491</v>
      </c>
      <c r="H182" s="104">
        <v>91.23</v>
      </c>
      <c r="I182" s="105"/>
      <c r="J182" s="105">
        <v>1</v>
      </c>
      <c r="K182" s="105"/>
      <c r="L182" s="105"/>
      <c r="M182" s="105">
        <v>1</v>
      </c>
      <c r="N182" s="105">
        <v>1</v>
      </c>
      <c r="O182" s="105">
        <v>1</v>
      </c>
      <c r="P182" s="105">
        <v>1</v>
      </c>
      <c r="Q182" s="105"/>
      <c r="R182" s="106">
        <f>'Úklid kategorie'!$F$7</f>
        <v>0</v>
      </c>
      <c r="S182" s="107">
        <f t="shared" si="8"/>
        <v>2449.087596</v>
      </c>
      <c r="T182" s="108">
        <f t="shared" si="6"/>
        <v>0</v>
      </c>
      <c r="U182" s="108">
        <f t="shared" si="7"/>
        <v>0</v>
      </c>
      <c r="AG182" s="2"/>
      <c r="AH182" s="2"/>
      <c r="AI182" s="2"/>
      <c r="AP182" s="2"/>
      <c r="AQ182" s="2"/>
      <c r="AR182" s="2"/>
      <c r="AZ182" s="2"/>
      <c r="BA182" s="2"/>
      <c r="BB182" s="2"/>
    </row>
    <row r="183" spans="1:54" ht="15">
      <c r="A183" s="139">
        <v>177</v>
      </c>
      <c r="B183" s="102" t="s">
        <v>194</v>
      </c>
      <c r="C183" s="102" t="s">
        <v>198</v>
      </c>
      <c r="D183" s="102" t="s">
        <v>85</v>
      </c>
      <c r="E183" s="102" t="s">
        <v>373</v>
      </c>
      <c r="F183" s="102" t="s">
        <v>479</v>
      </c>
      <c r="G183" s="103" t="s">
        <v>491</v>
      </c>
      <c r="H183" s="104">
        <v>55.37</v>
      </c>
      <c r="I183" s="105"/>
      <c r="J183" s="105">
        <v>1</v>
      </c>
      <c r="K183" s="105"/>
      <c r="L183" s="105"/>
      <c r="M183" s="105">
        <v>1</v>
      </c>
      <c r="N183" s="105">
        <v>1</v>
      </c>
      <c r="O183" s="105">
        <v>1</v>
      </c>
      <c r="P183" s="105">
        <v>1</v>
      </c>
      <c r="Q183" s="105"/>
      <c r="R183" s="106">
        <f>'Úklid kategorie'!$F$7</f>
        <v>0</v>
      </c>
      <c r="S183" s="107">
        <f t="shared" si="8"/>
        <v>1486.4187239999999</v>
      </c>
      <c r="T183" s="108">
        <f t="shared" si="6"/>
        <v>0</v>
      </c>
      <c r="U183" s="108">
        <f t="shared" si="7"/>
        <v>0</v>
      </c>
      <c r="AG183" s="2"/>
      <c r="AH183" s="2"/>
      <c r="AI183" s="2"/>
      <c r="AP183" s="2"/>
      <c r="AQ183" s="2"/>
      <c r="AR183" s="2"/>
      <c r="AZ183" s="2"/>
      <c r="BA183" s="2"/>
      <c r="BB183" s="2"/>
    </row>
    <row r="184" spans="1:21" ht="15">
      <c r="A184" s="140">
        <v>178</v>
      </c>
      <c r="B184" s="91" t="s">
        <v>194</v>
      </c>
      <c r="C184" s="91" t="s">
        <v>198</v>
      </c>
      <c r="D184" s="91" t="s">
        <v>314</v>
      </c>
      <c r="E184" s="91" t="s">
        <v>50</v>
      </c>
      <c r="F184" s="82" t="s">
        <v>480</v>
      </c>
      <c r="G184" s="85" t="s">
        <v>490</v>
      </c>
      <c r="H184" s="84">
        <v>4.36</v>
      </c>
      <c r="I184" s="63"/>
      <c r="J184" s="63">
        <v>1</v>
      </c>
      <c r="K184" s="63"/>
      <c r="L184" s="63"/>
      <c r="M184" s="63">
        <v>1</v>
      </c>
      <c r="N184" s="63">
        <v>1</v>
      </c>
      <c r="O184" s="63"/>
      <c r="P184" s="63">
        <v>1</v>
      </c>
      <c r="Q184" s="63"/>
      <c r="R184" s="111">
        <f>'Úklid kategorie'!$F$9</f>
        <v>0</v>
      </c>
      <c r="S184" s="98">
        <f t="shared" si="8"/>
        <v>115.59173866666669</v>
      </c>
      <c r="T184" s="99">
        <f t="shared" si="6"/>
        <v>0</v>
      </c>
      <c r="U184" s="99">
        <f t="shared" si="7"/>
        <v>0</v>
      </c>
    </row>
    <row r="185" spans="1:21" ht="15">
      <c r="A185" s="140">
        <v>179</v>
      </c>
      <c r="B185" s="91" t="s">
        <v>194</v>
      </c>
      <c r="C185" s="91" t="s">
        <v>198</v>
      </c>
      <c r="D185" s="91" t="s">
        <v>315</v>
      </c>
      <c r="E185" s="91" t="s">
        <v>46</v>
      </c>
      <c r="F185" s="82" t="s">
        <v>480</v>
      </c>
      <c r="G185" s="85" t="s">
        <v>490</v>
      </c>
      <c r="H185" s="84">
        <v>6.28</v>
      </c>
      <c r="I185" s="63"/>
      <c r="J185" s="63">
        <v>1</v>
      </c>
      <c r="K185" s="63"/>
      <c r="L185" s="63"/>
      <c r="M185" s="63">
        <v>1</v>
      </c>
      <c r="N185" s="63">
        <v>1</v>
      </c>
      <c r="O185" s="63"/>
      <c r="P185" s="63">
        <v>1</v>
      </c>
      <c r="Q185" s="63"/>
      <c r="R185" s="111">
        <f>'Úklid kategorie'!$F$9</f>
        <v>0</v>
      </c>
      <c r="S185" s="98">
        <f t="shared" si="8"/>
        <v>166.49452266666665</v>
      </c>
      <c r="T185" s="99">
        <f t="shared" si="6"/>
        <v>0</v>
      </c>
      <c r="U185" s="99">
        <f t="shared" si="7"/>
        <v>0</v>
      </c>
    </row>
    <row r="186" spans="1:21" ht="15">
      <c r="A186" s="140">
        <v>180</v>
      </c>
      <c r="B186" s="91" t="s">
        <v>194</v>
      </c>
      <c r="C186" s="91" t="s">
        <v>198</v>
      </c>
      <c r="D186" s="91" t="s">
        <v>316</v>
      </c>
      <c r="E186" s="91" t="s">
        <v>45</v>
      </c>
      <c r="F186" s="82" t="s">
        <v>480</v>
      </c>
      <c r="G186" s="85" t="s">
        <v>490</v>
      </c>
      <c r="H186" s="84">
        <v>5.11</v>
      </c>
      <c r="I186" s="63"/>
      <c r="J186" s="63">
        <v>1</v>
      </c>
      <c r="K186" s="63"/>
      <c r="L186" s="63"/>
      <c r="M186" s="63">
        <v>1</v>
      </c>
      <c r="N186" s="63">
        <v>1</v>
      </c>
      <c r="O186" s="63"/>
      <c r="P186" s="63">
        <v>1</v>
      </c>
      <c r="Q186" s="63"/>
      <c r="R186" s="111">
        <f>'Úklid kategorie'!$F$9</f>
        <v>0</v>
      </c>
      <c r="S186" s="98">
        <f t="shared" si="8"/>
        <v>135.47563866666667</v>
      </c>
      <c r="T186" s="99">
        <f t="shared" si="6"/>
        <v>0</v>
      </c>
      <c r="U186" s="99">
        <f t="shared" si="7"/>
        <v>0</v>
      </c>
    </row>
    <row r="187" spans="1:21" ht="15">
      <c r="A187" s="140">
        <v>181</v>
      </c>
      <c r="B187" s="91" t="s">
        <v>194</v>
      </c>
      <c r="C187" s="91" t="s">
        <v>198</v>
      </c>
      <c r="D187" s="91" t="s">
        <v>317</v>
      </c>
      <c r="E187" s="91" t="s">
        <v>52</v>
      </c>
      <c r="F187" s="82" t="s">
        <v>480</v>
      </c>
      <c r="G187" s="85" t="s">
        <v>490</v>
      </c>
      <c r="H187" s="84">
        <v>5.86</v>
      </c>
      <c r="I187" s="63"/>
      <c r="J187" s="63">
        <v>1</v>
      </c>
      <c r="K187" s="63"/>
      <c r="L187" s="63"/>
      <c r="M187" s="63">
        <v>1</v>
      </c>
      <c r="N187" s="63">
        <v>1</v>
      </c>
      <c r="O187" s="63"/>
      <c r="P187" s="63">
        <v>1</v>
      </c>
      <c r="Q187" s="63"/>
      <c r="R187" s="111">
        <f>'Úklid kategorie'!$F$9</f>
        <v>0</v>
      </c>
      <c r="S187" s="98">
        <f t="shared" si="8"/>
        <v>155.35953866666668</v>
      </c>
      <c r="T187" s="99">
        <f t="shared" si="6"/>
        <v>0</v>
      </c>
      <c r="U187" s="99">
        <f t="shared" si="7"/>
        <v>0</v>
      </c>
    </row>
    <row r="188" spans="1:21" ht="15">
      <c r="A188" s="140">
        <v>182</v>
      </c>
      <c r="B188" s="91" t="s">
        <v>194</v>
      </c>
      <c r="C188" s="91" t="s">
        <v>198</v>
      </c>
      <c r="D188" s="91" t="s">
        <v>318</v>
      </c>
      <c r="E188" s="91" t="s">
        <v>51</v>
      </c>
      <c r="F188" s="82" t="s">
        <v>480</v>
      </c>
      <c r="G188" s="85" t="s">
        <v>490</v>
      </c>
      <c r="H188" s="84">
        <v>4.94</v>
      </c>
      <c r="I188" s="63"/>
      <c r="J188" s="63">
        <v>1</v>
      </c>
      <c r="K188" s="63"/>
      <c r="L188" s="63"/>
      <c r="M188" s="63">
        <v>1</v>
      </c>
      <c r="N188" s="63">
        <v>1</v>
      </c>
      <c r="O188" s="63"/>
      <c r="P188" s="63">
        <v>1</v>
      </c>
      <c r="Q188" s="63"/>
      <c r="R188" s="111">
        <f>'Úklid kategorie'!$F$9</f>
        <v>0</v>
      </c>
      <c r="S188" s="98">
        <f t="shared" si="8"/>
        <v>130.96862133333335</v>
      </c>
      <c r="T188" s="99">
        <f t="shared" si="6"/>
        <v>0</v>
      </c>
      <c r="U188" s="99">
        <f t="shared" si="7"/>
        <v>0</v>
      </c>
    </row>
    <row r="189" spans="1:21" ht="15">
      <c r="A189" s="140">
        <v>183</v>
      </c>
      <c r="B189" s="91" t="s">
        <v>194</v>
      </c>
      <c r="C189" s="91" t="s">
        <v>198</v>
      </c>
      <c r="D189" s="91" t="s">
        <v>90</v>
      </c>
      <c r="E189" s="91" t="s">
        <v>52</v>
      </c>
      <c r="F189" s="82" t="s">
        <v>480</v>
      </c>
      <c r="G189" s="85" t="s">
        <v>490</v>
      </c>
      <c r="H189" s="84">
        <v>3.91</v>
      </c>
      <c r="I189" s="63"/>
      <c r="J189" s="63">
        <v>1</v>
      </c>
      <c r="K189" s="63"/>
      <c r="L189" s="63"/>
      <c r="M189" s="63">
        <v>1</v>
      </c>
      <c r="N189" s="63">
        <v>1</v>
      </c>
      <c r="O189" s="63"/>
      <c r="P189" s="63">
        <v>1</v>
      </c>
      <c r="Q189" s="63"/>
      <c r="R189" s="111">
        <f>'Úklid kategorie'!$F$9</f>
        <v>0</v>
      </c>
      <c r="S189" s="98">
        <f t="shared" si="8"/>
        <v>103.66139866666667</v>
      </c>
      <c r="T189" s="99">
        <f t="shared" si="6"/>
        <v>0</v>
      </c>
      <c r="U189" s="99">
        <f t="shared" si="7"/>
        <v>0</v>
      </c>
    </row>
    <row r="190" spans="1:21" ht="15">
      <c r="A190" s="140">
        <v>184</v>
      </c>
      <c r="B190" s="91" t="s">
        <v>194</v>
      </c>
      <c r="C190" s="91" t="s">
        <v>198</v>
      </c>
      <c r="D190" s="91" t="s">
        <v>89</v>
      </c>
      <c r="E190" s="91" t="s">
        <v>46</v>
      </c>
      <c r="F190" s="82" t="s">
        <v>480</v>
      </c>
      <c r="G190" s="85" t="s">
        <v>490</v>
      </c>
      <c r="H190" s="84">
        <v>9.16</v>
      </c>
      <c r="I190" s="63"/>
      <c r="J190" s="63">
        <v>1</v>
      </c>
      <c r="K190" s="63"/>
      <c r="L190" s="63"/>
      <c r="M190" s="63">
        <v>1</v>
      </c>
      <c r="N190" s="63">
        <v>1</v>
      </c>
      <c r="O190" s="63"/>
      <c r="P190" s="63">
        <v>1</v>
      </c>
      <c r="Q190" s="63"/>
      <c r="R190" s="111">
        <f>'Úklid kategorie'!$F$9</f>
        <v>0</v>
      </c>
      <c r="S190" s="98">
        <f t="shared" si="8"/>
        <v>242.84869866666668</v>
      </c>
      <c r="T190" s="99">
        <f t="shared" si="6"/>
        <v>0</v>
      </c>
      <c r="U190" s="99">
        <f t="shared" si="7"/>
        <v>0</v>
      </c>
    </row>
    <row r="191" spans="1:21" ht="15">
      <c r="A191" s="140">
        <v>185</v>
      </c>
      <c r="B191" s="91" t="s">
        <v>194</v>
      </c>
      <c r="C191" s="91" t="s">
        <v>198</v>
      </c>
      <c r="D191" s="91" t="s">
        <v>88</v>
      </c>
      <c r="E191" s="91" t="s">
        <v>45</v>
      </c>
      <c r="F191" s="82" t="s">
        <v>480</v>
      </c>
      <c r="G191" s="85" t="s">
        <v>490</v>
      </c>
      <c r="H191" s="84">
        <v>2.03</v>
      </c>
      <c r="I191" s="63"/>
      <c r="J191" s="63">
        <v>1</v>
      </c>
      <c r="K191" s="63"/>
      <c r="L191" s="63"/>
      <c r="M191" s="63">
        <v>1</v>
      </c>
      <c r="N191" s="63">
        <v>1</v>
      </c>
      <c r="O191" s="63"/>
      <c r="P191" s="63">
        <v>1</v>
      </c>
      <c r="Q191" s="63"/>
      <c r="R191" s="111">
        <f>'Úklid kategorie'!$F$9</f>
        <v>0</v>
      </c>
      <c r="S191" s="98">
        <f t="shared" si="8"/>
        <v>53.81908933333333</v>
      </c>
      <c r="T191" s="99">
        <f t="shared" si="6"/>
        <v>0</v>
      </c>
      <c r="U191" s="99">
        <f t="shared" si="7"/>
        <v>0</v>
      </c>
    </row>
    <row r="192" spans="1:21" ht="15">
      <c r="A192" s="141">
        <v>186</v>
      </c>
      <c r="B192" s="92" t="s">
        <v>194</v>
      </c>
      <c r="C192" s="92" t="s">
        <v>198</v>
      </c>
      <c r="D192" s="92" t="s">
        <v>319</v>
      </c>
      <c r="E192" s="92" t="s">
        <v>49</v>
      </c>
      <c r="F192" s="86" t="s">
        <v>480</v>
      </c>
      <c r="G192" s="89" t="s">
        <v>492</v>
      </c>
      <c r="H192" s="88">
        <v>9.15</v>
      </c>
      <c r="I192" s="64"/>
      <c r="J192" s="64"/>
      <c r="K192" s="64"/>
      <c r="L192" s="64"/>
      <c r="M192" s="64"/>
      <c r="N192" s="64">
        <v>1</v>
      </c>
      <c r="O192" s="64"/>
      <c r="P192" s="64"/>
      <c r="Q192" s="64"/>
      <c r="R192" s="122">
        <f>'Úklid kategorie'!$F$11</f>
        <v>0</v>
      </c>
      <c r="S192" s="100">
        <f t="shared" si="8"/>
        <v>9.15</v>
      </c>
      <c r="T192" s="101">
        <f t="shared" si="6"/>
        <v>0</v>
      </c>
      <c r="U192" s="101">
        <f t="shared" si="7"/>
        <v>0</v>
      </c>
    </row>
    <row r="193" spans="1:21" ht="15">
      <c r="A193" s="141">
        <v>187</v>
      </c>
      <c r="B193" s="92" t="s">
        <v>194</v>
      </c>
      <c r="C193" s="92" t="s">
        <v>198</v>
      </c>
      <c r="D193" s="92" t="s">
        <v>320</v>
      </c>
      <c r="E193" s="92" t="s">
        <v>444</v>
      </c>
      <c r="F193" s="86" t="s">
        <v>480</v>
      </c>
      <c r="G193" s="89" t="s">
        <v>492</v>
      </c>
      <c r="H193" s="88">
        <v>1.11</v>
      </c>
      <c r="I193" s="64"/>
      <c r="J193" s="64"/>
      <c r="K193" s="64"/>
      <c r="L193" s="64"/>
      <c r="M193" s="64"/>
      <c r="N193" s="64">
        <v>1</v>
      </c>
      <c r="O193" s="64"/>
      <c r="P193" s="64"/>
      <c r="Q193" s="64"/>
      <c r="R193" s="122">
        <f>'Úklid kategorie'!$F$11</f>
        <v>0</v>
      </c>
      <c r="S193" s="100">
        <f t="shared" si="8"/>
        <v>1.11</v>
      </c>
      <c r="T193" s="101">
        <f t="shared" si="6"/>
        <v>0</v>
      </c>
      <c r="U193" s="101">
        <f t="shared" si="7"/>
        <v>0</v>
      </c>
    </row>
    <row r="194" spans="1:21" ht="15">
      <c r="A194" s="140">
        <v>188</v>
      </c>
      <c r="B194" s="91" t="s">
        <v>194</v>
      </c>
      <c r="C194" s="91" t="s">
        <v>198</v>
      </c>
      <c r="D194" s="91" t="s">
        <v>321</v>
      </c>
      <c r="E194" s="91" t="s">
        <v>106</v>
      </c>
      <c r="F194" s="82" t="s">
        <v>480</v>
      </c>
      <c r="G194" s="85" t="s">
        <v>490</v>
      </c>
      <c r="H194" s="84">
        <v>4.06</v>
      </c>
      <c r="I194" s="63"/>
      <c r="J194" s="63">
        <v>1</v>
      </c>
      <c r="K194" s="63"/>
      <c r="L194" s="63"/>
      <c r="M194" s="63">
        <v>1</v>
      </c>
      <c r="N194" s="63">
        <v>1</v>
      </c>
      <c r="O194" s="63"/>
      <c r="P194" s="63">
        <v>1</v>
      </c>
      <c r="Q194" s="63"/>
      <c r="R194" s="111">
        <f>'Úklid kategorie'!$F$9</f>
        <v>0</v>
      </c>
      <c r="S194" s="98">
        <f t="shared" si="8"/>
        <v>107.63817866666666</v>
      </c>
      <c r="T194" s="99">
        <f t="shared" si="6"/>
        <v>0</v>
      </c>
      <c r="U194" s="99">
        <f t="shared" si="7"/>
        <v>0</v>
      </c>
    </row>
    <row r="195" spans="1:21" ht="15">
      <c r="A195" s="142">
        <v>189</v>
      </c>
      <c r="B195" s="93" t="s">
        <v>194</v>
      </c>
      <c r="C195" s="93" t="s">
        <v>198</v>
      </c>
      <c r="D195" s="93" t="s">
        <v>94</v>
      </c>
      <c r="E195" s="93" t="s">
        <v>487</v>
      </c>
      <c r="F195" s="28" t="s">
        <v>481</v>
      </c>
      <c r="G195" s="29" t="s">
        <v>493</v>
      </c>
      <c r="H195" s="78">
        <v>16.7</v>
      </c>
      <c r="I195" s="61"/>
      <c r="J195" s="61">
        <v>1</v>
      </c>
      <c r="K195" s="61"/>
      <c r="L195" s="61"/>
      <c r="M195" s="62">
        <v>1</v>
      </c>
      <c r="N195" s="62">
        <v>1</v>
      </c>
      <c r="O195" s="61">
        <v>1</v>
      </c>
      <c r="P195" s="62"/>
      <c r="Q195" s="62">
        <v>1</v>
      </c>
      <c r="R195" s="109">
        <f>'Úklid kategorie'!$F$8</f>
        <v>0</v>
      </c>
      <c r="S195" s="97">
        <f t="shared" si="8"/>
        <v>446.9231733333333</v>
      </c>
      <c r="T195" s="35">
        <f t="shared" si="6"/>
        <v>0</v>
      </c>
      <c r="U195" s="35">
        <f t="shared" si="7"/>
        <v>0</v>
      </c>
    </row>
    <row r="196" spans="1:21" ht="15">
      <c r="A196" s="143">
        <v>190</v>
      </c>
      <c r="B196" s="94" t="s">
        <v>194</v>
      </c>
      <c r="C196" s="94" t="s">
        <v>198</v>
      </c>
      <c r="D196" s="94" t="s">
        <v>322</v>
      </c>
      <c r="E196" s="94" t="s">
        <v>384</v>
      </c>
      <c r="F196" s="79" t="s">
        <v>482</v>
      </c>
      <c r="G196" s="80" t="s">
        <v>494</v>
      </c>
      <c r="H196" s="90">
        <v>32.29</v>
      </c>
      <c r="I196" s="59"/>
      <c r="J196" s="59">
        <v>1</v>
      </c>
      <c r="K196" s="59"/>
      <c r="L196" s="59"/>
      <c r="M196" s="59">
        <v>1</v>
      </c>
      <c r="N196" s="59">
        <v>1</v>
      </c>
      <c r="O196" s="59"/>
      <c r="P196" s="59"/>
      <c r="Q196" s="59">
        <v>1</v>
      </c>
      <c r="R196" s="123">
        <f>'Úklid kategorie'!$F$6</f>
        <v>0</v>
      </c>
      <c r="S196" s="95">
        <f t="shared" si="8"/>
        <v>853.3773413333333</v>
      </c>
      <c r="T196" s="96">
        <f t="shared" si="6"/>
        <v>0</v>
      </c>
      <c r="U196" s="96">
        <f t="shared" si="7"/>
        <v>0</v>
      </c>
    </row>
    <row r="197" spans="1:21" ht="15">
      <c r="A197" s="143">
        <v>191</v>
      </c>
      <c r="B197" s="94" t="s">
        <v>194</v>
      </c>
      <c r="C197" s="94" t="s">
        <v>198</v>
      </c>
      <c r="D197" s="94" t="s">
        <v>323</v>
      </c>
      <c r="E197" s="94" t="s">
        <v>27</v>
      </c>
      <c r="F197" s="79" t="s">
        <v>482</v>
      </c>
      <c r="G197" s="80" t="s">
        <v>494</v>
      </c>
      <c r="H197" s="90">
        <v>44.47</v>
      </c>
      <c r="I197" s="59"/>
      <c r="J197" s="59">
        <v>1</v>
      </c>
      <c r="K197" s="59"/>
      <c r="L197" s="59"/>
      <c r="M197" s="59">
        <v>1</v>
      </c>
      <c r="N197" s="59">
        <v>1</v>
      </c>
      <c r="O197" s="59"/>
      <c r="P197" s="59"/>
      <c r="Q197" s="59">
        <v>1</v>
      </c>
      <c r="R197" s="123">
        <f>'Úklid kategorie'!$F$6</f>
        <v>0</v>
      </c>
      <c r="S197" s="95">
        <f t="shared" si="8"/>
        <v>1175.2768773333335</v>
      </c>
      <c r="T197" s="96">
        <f t="shared" si="6"/>
        <v>0</v>
      </c>
      <c r="U197" s="96">
        <f t="shared" si="7"/>
        <v>0</v>
      </c>
    </row>
    <row r="198" spans="1:54" ht="15">
      <c r="A198" s="139">
        <v>192</v>
      </c>
      <c r="B198" s="102" t="s">
        <v>194</v>
      </c>
      <c r="C198" s="102" t="s">
        <v>198</v>
      </c>
      <c r="D198" s="102" t="s">
        <v>324</v>
      </c>
      <c r="E198" s="102" t="s">
        <v>17</v>
      </c>
      <c r="F198" s="102" t="s">
        <v>481</v>
      </c>
      <c r="G198" s="103" t="s">
        <v>491</v>
      </c>
      <c r="H198" s="104">
        <v>23.27</v>
      </c>
      <c r="I198" s="105"/>
      <c r="J198" s="105">
        <v>1</v>
      </c>
      <c r="K198" s="105"/>
      <c r="L198" s="105"/>
      <c r="M198" s="105">
        <v>1</v>
      </c>
      <c r="N198" s="105">
        <v>1</v>
      </c>
      <c r="O198" s="105">
        <v>1</v>
      </c>
      <c r="P198" s="105">
        <v>1</v>
      </c>
      <c r="Q198" s="105"/>
      <c r="R198" s="106">
        <f>'Úklid kategorie'!$F$7</f>
        <v>0</v>
      </c>
      <c r="S198" s="107">
        <f t="shared" si="8"/>
        <v>624.687804</v>
      </c>
      <c r="T198" s="108">
        <f t="shared" si="6"/>
        <v>0</v>
      </c>
      <c r="U198" s="108">
        <f t="shared" si="7"/>
        <v>0</v>
      </c>
      <c r="AG198" s="2"/>
      <c r="AH198" s="2"/>
      <c r="AI198" s="2"/>
      <c r="AP198" s="2"/>
      <c r="AQ198" s="2"/>
      <c r="AR198" s="2"/>
      <c r="AZ198" s="2"/>
      <c r="BA198" s="2"/>
      <c r="BB198" s="2"/>
    </row>
    <row r="199" spans="1:54" ht="15">
      <c r="A199" s="139">
        <v>193</v>
      </c>
      <c r="B199" s="102" t="s">
        <v>194</v>
      </c>
      <c r="C199" s="102" t="s">
        <v>198</v>
      </c>
      <c r="D199" s="102" t="s">
        <v>325</v>
      </c>
      <c r="E199" s="102" t="s">
        <v>17</v>
      </c>
      <c r="F199" s="102" t="s">
        <v>481</v>
      </c>
      <c r="G199" s="103" t="s">
        <v>491</v>
      </c>
      <c r="H199" s="104">
        <v>36.15</v>
      </c>
      <c r="I199" s="105"/>
      <c r="J199" s="105">
        <v>1</v>
      </c>
      <c r="K199" s="105"/>
      <c r="L199" s="105"/>
      <c r="M199" s="105">
        <v>1</v>
      </c>
      <c r="N199" s="105">
        <v>1</v>
      </c>
      <c r="O199" s="105">
        <v>1</v>
      </c>
      <c r="P199" s="105">
        <v>1</v>
      </c>
      <c r="Q199" s="105"/>
      <c r="R199" s="106">
        <f>'Úklid kategorie'!$F$7</f>
        <v>0</v>
      </c>
      <c r="S199" s="107">
        <f t="shared" si="8"/>
        <v>970.4539799999999</v>
      </c>
      <c r="T199" s="108">
        <f aca="true" t="shared" si="9" ref="T199:T257">R199*S199</f>
        <v>0</v>
      </c>
      <c r="U199" s="108">
        <f aca="true" t="shared" si="10" ref="U199:U257">T199*12</f>
        <v>0</v>
      </c>
      <c r="AG199" s="2"/>
      <c r="AH199" s="2"/>
      <c r="AI199" s="2"/>
      <c r="AP199" s="2"/>
      <c r="AQ199" s="2"/>
      <c r="AR199" s="2"/>
      <c r="AZ199" s="2"/>
      <c r="BA199" s="2"/>
      <c r="BB199" s="2"/>
    </row>
    <row r="200" spans="1:54" ht="15">
      <c r="A200" s="139">
        <v>194</v>
      </c>
      <c r="B200" s="102" t="s">
        <v>194</v>
      </c>
      <c r="C200" s="102" t="s">
        <v>198</v>
      </c>
      <c r="D200" s="102" t="s">
        <v>326</v>
      </c>
      <c r="E200" s="102" t="s">
        <v>17</v>
      </c>
      <c r="F200" s="102" t="s">
        <v>479</v>
      </c>
      <c r="G200" s="103" t="s">
        <v>491</v>
      </c>
      <c r="H200" s="104">
        <v>36.49</v>
      </c>
      <c r="I200" s="105"/>
      <c r="J200" s="105">
        <v>1</v>
      </c>
      <c r="K200" s="105"/>
      <c r="L200" s="105"/>
      <c r="M200" s="105">
        <v>1</v>
      </c>
      <c r="N200" s="105">
        <v>1</v>
      </c>
      <c r="O200" s="105">
        <v>1</v>
      </c>
      <c r="P200" s="105">
        <v>1</v>
      </c>
      <c r="Q200" s="105"/>
      <c r="R200" s="106">
        <f>'Úklid kategorie'!$F$7</f>
        <v>0</v>
      </c>
      <c r="S200" s="107">
        <f aca="true" t="shared" si="11" ref="S200:S257">(H200*I200*30.4167)+(H200*J200*21)+(H200*K200*4.3452)+(H200*L200*4.3452)+(H200*M200*4.3452)+H200*N200+(H200*O200/3)+(H200*P200/6)+(H200*Q200/12)</f>
        <v>979.581348</v>
      </c>
      <c r="T200" s="108">
        <f t="shared" si="9"/>
        <v>0</v>
      </c>
      <c r="U200" s="108">
        <f t="shared" si="10"/>
        <v>0</v>
      </c>
      <c r="AG200" s="2"/>
      <c r="AH200" s="2"/>
      <c r="AI200" s="2"/>
      <c r="AP200" s="2"/>
      <c r="AQ200" s="2"/>
      <c r="AR200" s="2"/>
      <c r="AZ200" s="2"/>
      <c r="BA200" s="2"/>
      <c r="BB200" s="2"/>
    </row>
    <row r="201" spans="1:54" ht="15">
      <c r="A201" s="139">
        <v>195</v>
      </c>
      <c r="B201" s="102" t="s">
        <v>194</v>
      </c>
      <c r="C201" s="102" t="s">
        <v>198</v>
      </c>
      <c r="D201" s="102" t="s">
        <v>327</v>
      </c>
      <c r="E201" s="102" t="s">
        <v>17</v>
      </c>
      <c r="F201" s="102" t="s">
        <v>481</v>
      </c>
      <c r="G201" s="103" t="s">
        <v>491</v>
      </c>
      <c r="H201" s="104">
        <v>16.82</v>
      </c>
      <c r="I201" s="105"/>
      <c r="J201" s="105">
        <v>1</v>
      </c>
      <c r="K201" s="105"/>
      <c r="L201" s="105"/>
      <c r="M201" s="105">
        <v>1</v>
      </c>
      <c r="N201" s="105">
        <v>1</v>
      </c>
      <c r="O201" s="105">
        <v>1</v>
      </c>
      <c r="P201" s="105">
        <v>1</v>
      </c>
      <c r="Q201" s="105"/>
      <c r="R201" s="106">
        <f>'Úklid kategorie'!$F$7</f>
        <v>0</v>
      </c>
      <c r="S201" s="107">
        <f t="shared" si="11"/>
        <v>451.5362640000001</v>
      </c>
      <c r="T201" s="108">
        <f t="shared" si="9"/>
        <v>0</v>
      </c>
      <c r="U201" s="108">
        <f t="shared" si="10"/>
        <v>0</v>
      </c>
      <c r="AG201" s="2"/>
      <c r="AH201" s="2"/>
      <c r="AI201" s="2"/>
      <c r="AP201" s="2"/>
      <c r="AQ201" s="2"/>
      <c r="AR201" s="2"/>
      <c r="AZ201" s="2"/>
      <c r="BA201" s="2"/>
      <c r="BB201" s="2"/>
    </row>
    <row r="202" spans="1:54" ht="15">
      <c r="A202" s="139">
        <v>196</v>
      </c>
      <c r="B202" s="102" t="s">
        <v>194</v>
      </c>
      <c r="C202" s="102" t="s">
        <v>198</v>
      </c>
      <c r="D202" s="102" t="s">
        <v>97</v>
      </c>
      <c r="E202" s="102" t="s">
        <v>17</v>
      </c>
      <c r="F202" s="102" t="s">
        <v>481</v>
      </c>
      <c r="G202" s="103" t="s">
        <v>491</v>
      </c>
      <c r="H202" s="104">
        <v>17.63</v>
      </c>
      <c r="I202" s="105"/>
      <c r="J202" s="105">
        <v>1</v>
      </c>
      <c r="K202" s="105"/>
      <c r="L202" s="105"/>
      <c r="M202" s="105">
        <v>1</v>
      </c>
      <c r="N202" s="105">
        <v>1</v>
      </c>
      <c r="O202" s="105">
        <v>1</v>
      </c>
      <c r="P202" s="105">
        <v>1</v>
      </c>
      <c r="Q202" s="105"/>
      <c r="R202" s="106">
        <f>'Úklid kategorie'!$F$7</f>
        <v>0</v>
      </c>
      <c r="S202" s="107">
        <f t="shared" si="11"/>
        <v>473.280876</v>
      </c>
      <c r="T202" s="108">
        <f t="shared" si="9"/>
        <v>0</v>
      </c>
      <c r="U202" s="108">
        <f t="shared" si="10"/>
        <v>0</v>
      </c>
      <c r="AG202" s="2"/>
      <c r="AH202" s="2"/>
      <c r="AI202" s="2"/>
      <c r="AP202" s="2"/>
      <c r="AQ202" s="2"/>
      <c r="AR202" s="2"/>
      <c r="AZ202" s="2"/>
      <c r="BA202" s="2"/>
      <c r="BB202" s="2"/>
    </row>
    <row r="203" spans="1:54" ht="15">
      <c r="A203" s="139">
        <v>197</v>
      </c>
      <c r="B203" s="102" t="s">
        <v>194</v>
      </c>
      <c r="C203" s="102" t="s">
        <v>198</v>
      </c>
      <c r="D203" s="102" t="s">
        <v>96</v>
      </c>
      <c r="E203" s="102" t="s">
        <v>17</v>
      </c>
      <c r="F203" s="102" t="s">
        <v>481</v>
      </c>
      <c r="G203" s="103" t="s">
        <v>491</v>
      </c>
      <c r="H203" s="104">
        <v>20.3</v>
      </c>
      <c r="I203" s="105"/>
      <c r="J203" s="105">
        <v>1</v>
      </c>
      <c r="K203" s="105"/>
      <c r="L203" s="105"/>
      <c r="M203" s="105">
        <v>1</v>
      </c>
      <c r="N203" s="105">
        <v>1</v>
      </c>
      <c r="O203" s="105">
        <v>1</v>
      </c>
      <c r="P203" s="105">
        <v>1</v>
      </c>
      <c r="Q203" s="105"/>
      <c r="R203" s="106">
        <f>'Úklid kategorie'!$F$7</f>
        <v>0</v>
      </c>
      <c r="S203" s="107">
        <f t="shared" si="11"/>
        <v>544.95756</v>
      </c>
      <c r="T203" s="108">
        <f t="shared" si="9"/>
        <v>0</v>
      </c>
      <c r="U203" s="108">
        <f t="shared" si="10"/>
        <v>0</v>
      </c>
      <c r="AG203" s="2"/>
      <c r="AH203" s="2"/>
      <c r="AI203" s="2"/>
      <c r="AP203" s="2"/>
      <c r="AQ203" s="2"/>
      <c r="AR203" s="2"/>
      <c r="AZ203" s="2"/>
      <c r="BA203" s="2"/>
      <c r="BB203" s="2"/>
    </row>
    <row r="204" spans="1:54" ht="15">
      <c r="A204" s="139">
        <v>198</v>
      </c>
      <c r="B204" s="102" t="s">
        <v>194</v>
      </c>
      <c r="C204" s="102" t="s">
        <v>198</v>
      </c>
      <c r="D204" s="102" t="s">
        <v>95</v>
      </c>
      <c r="E204" s="102" t="s">
        <v>17</v>
      </c>
      <c r="F204" s="102" t="s">
        <v>481</v>
      </c>
      <c r="G204" s="103" t="s">
        <v>491</v>
      </c>
      <c r="H204" s="104">
        <v>18.22</v>
      </c>
      <c r="I204" s="105"/>
      <c r="J204" s="105">
        <v>1</v>
      </c>
      <c r="K204" s="105"/>
      <c r="L204" s="105"/>
      <c r="M204" s="105">
        <v>1</v>
      </c>
      <c r="N204" s="105">
        <v>1</v>
      </c>
      <c r="O204" s="105">
        <v>1</v>
      </c>
      <c r="P204" s="105">
        <v>1</v>
      </c>
      <c r="Q204" s="105"/>
      <c r="R204" s="106">
        <f>'Úklid kategorie'!$F$7</f>
        <v>0</v>
      </c>
      <c r="S204" s="107">
        <f t="shared" si="11"/>
        <v>489.119544</v>
      </c>
      <c r="T204" s="108">
        <f t="shared" si="9"/>
        <v>0</v>
      </c>
      <c r="U204" s="108">
        <f t="shared" si="10"/>
        <v>0</v>
      </c>
      <c r="AG204" s="2"/>
      <c r="AH204" s="2"/>
      <c r="AI204" s="2"/>
      <c r="AP204" s="2"/>
      <c r="AQ204" s="2"/>
      <c r="AR204" s="2"/>
      <c r="AZ204" s="2"/>
      <c r="BA204" s="2"/>
      <c r="BB204" s="2"/>
    </row>
    <row r="205" spans="1:54" ht="15">
      <c r="A205" s="139">
        <v>199</v>
      </c>
      <c r="B205" s="102" t="s">
        <v>194</v>
      </c>
      <c r="C205" s="102" t="s">
        <v>198</v>
      </c>
      <c r="D205" s="102" t="s">
        <v>92</v>
      </c>
      <c r="E205" s="102" t="s">
        <v>17</v>
      </c>
      <c r="F205" s="102" t="s">
        <v>479</v>
      </c>
      <c r="G205" s="103" t="s">
        <v>491</v>
      </c>
      <c r="H205" s="104">
        <v>22.56</v>
      </c>
      <c r="I205" s="105"/>
      <c r="J205" s="105">
        <v>1</v>
      </c>
      <c r="K205" s="105"/>
      <c r="L205" s="105"/>
      <c r="M205" s="105">
        <v>1</v>
      </c>
      <c r="N205" s="105">
        <v>1</v>
      </c>
      <c r="O205" s="105">
        <v>1</v>
      </c>
      <c r="P205" s="105">
        <v>1</v>
      </c>
      <c r="Q205" s="105"/>
      <c r="R205" s="106">
        <f>'Úklid kategorie'!$F$7</f>
        <v>0</v>
      </c>
      <c r="S205" s="107">
        <f t="shared" si="11"/>
        <v>605.6277119999999</v>
      </c>
      <c r="T205" s="108">
        <f t="shared" si="9"/>
        <v>0</v>
      </c>
      <c r="U205" s="108">
        <f t="shared" si="10"/>
        <v>0</v>
      </c>
      <c r="AG205" s="2"/>
      <c r="AH205" s="2"/>
      <c r="AI205" s="2"/>
      <c r="AP205" s="2"/>
      <c r="AQ205" s="2"/>
      <c r="AR205" s="2"/>
      <c r="AZ205" s="2"/>
      <c r="BA205" s="2"/>
      <c r="BB205" s="2"/>
    </row>
    <row r="206" spans="1:54" ht="15">
      <c r="A206" s="139">
        <v>200</v>
      </c>
      <c r="B206" s="102" t="s">
        <v>194</v>
      </c>
      <c r="C206" s="102" t="s">
        <v>198</v>
      </c>
      <c r="D206" s="102" t="s">
        <v>82</v>
      </c>
      <c r="E206" s="102" t="s">
        <v>445</v>
      </c>
      <c r="F206" s="102" t="s">
        <v>479</v>
      </c>
      <c r="G206" s="103" t="s">
        <v>491</v>
      </c>
      <c r="H206" s="104">
        <v>45.33</v>
      </c>
      <c r="I206" s="105"/>
      <c r="J206" s="105">
        <v>1</v>
      </c>
      <c r="K206" s="105"/>
      <c r="L206" s="105"/>
      <c r="M206" s="105">
        <v>1</v>
      </c>
      <c r="N206" s="105">
        <v>1</v>
      </c>
      <c r="O206" s="105">
        <v>1</v>
      </c>
      <c r="P206" s="105">
        <v>1</v>
      </c>
      <c r="Q206" s="105"/>
      <c r="R206" s="106">
        <f>'Úklid kategorie'!$F$7</f>
        <v>0</v>
      </c>
      <c r="S206" s="107">
        <f t="shared" si="11"/>
        <v>1216.8929159999998</v>
      </c>
      <c r="T206" s="108">
        <f t="shared" si="9"/>
        <v>0</v>
      </c>
      <c r="U206" s="108">
        <f t="shared" si="10"/>
        <v>0</v>
      </c>
      <c r="AG206" s="2"/>
      <c r="AH206" s="2"/>
      <c r="AI206" s="2"/>
      <c r="AP206" s="2"/>
      <c r="AQ206" s="2"/>
      <c r="AR206" s="2"/>
      <c r="AZ206" s="2"/>
      <c r="BA206" s="2"/>
      <c r="BB206" s="2"/>
    </row>
    <row r="207" spans="1:54" ht="15">
      <c r="A207" s="139">
        <v>201</v>
      </c>
      <c r="B207" s="102" t="s">
        <v>194</v>
      </c>
      <c r="C207" s="102" t="s">
        <v>198</v>
      </c>
      <c r="D207" s="102" t="s">
        <v>81</v>
      </c>
      <c r="E207" s="102" t="s">
        <v>446</v>
      </c>
      <c r="F207" s="102" t="s">
        <v>479</v>
      </c>
      <c r="G207" s="103" t="s">
        <v>491</v>
      </c>
      <c r="H207" s="104">
        <v>35.25</v>
      </c>
      <c r="I207" s="105"/>
      <c r="J207" s="105">
        <v>1</v>
      </c>
      <c r="K207" s="105"/>
      <c r="L207" s="105"/>
      <c r="M207" s="105">
        <v>1</v>
      </c>
      <c r="N207" s="105">
        <v>1</v>
      </c>
      <c r="O207" s="105">
        <v>1</v>
      </c>
      <c r="P207" s="105">
        <v>1</v>
      </c>
      <c r="Q207" s="105"/>
      <c r="R207" s="106">
        <f>'Úklid kategorie'!$F$7</f>
        <v>0</v>
      </c>
      <c r="S207" s="107">
        <f t="shared" si="11"/>
        <v>946.2933</v>
      </c>
      <c r="T207" s="108">
        <f t="shared" si="9"/>
        <v>0</v>
      </c>
      <c r="U207" s="108">
        <f t="shared" si="10"/>
        <v>0</v>
      </c>
      <c r="AG207" s="2"/>
      <c r="AH207" s="2"/>
      <c r="AI207" s="2"/>
      <c r="AP207" s="2"/>
      <c r="AQ207" s="2"/>
      <c r="AR207" s="2"/>
      <c r="AZ207" s="2"/>
      <c r="BA207" s="2"/>
      <c r="BB207" s="2"/>
    </row>
    <row r="208" spans="1:54" ht="15">
      <c r="A208" s="139">
        <v>202</v>
      </c>
      <c r="B208" s="102" t="s">
        <v>194</v>
      </c>
      <c r="C208" s="102" t="s">
        <v>198</v>
      </c>
      <c r="D208" s="102" t="s">
        <v>80</v>
      </c>
      <c r="E208" s="102" t="s">
        <v>447</v>
      </c>
      <c r="F208" s="102" t="s">
        <v>479</v>
      </c>
      <c r="G208" s="103" t="s">
        <v>491</v>
      </c>
      <c r="H208" s="104">
        <v>63.74</v>
      </c>
      <c r="I208" s="105"/>
      <c r="J208" s="105">
        <v>1</v>
      </c>
      <c r="K208" s="105"/>
      <c r="L208" s="105"/>
      <c r="M208" s="105">
        <v>1</v>
      </c>
      <c r="N208" s="105">
        <v>1</v>
      </c>
      <c r="O208" s="105">
        <v>1</v>
      </c>
      <c r="P208" s="105">
        <v>1</v>
      </c>
      <c r="Q208" s="105"/>
      <c r="R208" s="106">
        <f>'Úklid kategorie'!$F$7</f>
        <v>0</v>
      </c>
      <c r="S208" s="107">
        <f t="shared" si="11"/>
        <v>1711.113048</v>
      </c>
      <c r="T208" s="108">
        <f t="shared" si="9"/>
        <v>0</v>
      </c>
      <c r="U208" s="108">
        <f t="shared" si="10"/>
        <v>0</v>
      </c>
      <c r="AG208" s="2"/>
      <c r="AH208" s="2"/>
      <c r="AI208" s="2"/>
      <c r="AP208" s="2"/>
      <c r="AQ208" s="2"/>
      <c r="AR208" s="2"/>
      <c r="AZ208" s="2"/>
      <c r="BA208" s="2"/>
      <c r="BB208" s="2"/>
    </row>
    <row r="209" spans="1:54" ht="15">
      <c r="A209" s="139">
        <v>203</v>
      </c>
      <c r="B209" s="102" t="s">
        <v>194</v>
      </c>
      <c r="C209" s="102" t="s">
        <v>198</v>
      </c>
      <c r="D209" s="102" t="s">
        <v>93</v>
      </c>
      <c r="E209" s="102" t="s">
        <v>17</v>
      </c>
      <c r="F209" s="102" t="s">
        <v>479</v>
      </c>
      <c r="G209" s="103" t="s">
        <v>491</v>
      </c>
      <c r="H209" s="104">
        <v>41.05</v>
      </c>
      <c r="I209" s="105"/>
      <c r="J209" s="105">
        <v>1</v>
      </c>
      <c r="K209" s="105"/>
      <c r="L209" s="105"/>
      <c r="M209" s="105">
        <v>1</v>
      </c>
      <c r="N209" s="105">
        <v>1</v>
      </c>
      <c r="O209" s="105">
        <v>1</v>
      </c>
      <c r="P209" s="105">
        <v>1</v>
      </c>
      <c r="Q209" s="105"/>
      <c r="R209" s="106">
        <f>'Úklid kategorie'!$F$7</f>
        <v>0</v>
      </c>
      <c r="S209" s="107">
        <f t="shared" si="11"/>
        <v>1101.99546</v>
      </c>
      <c r="T209" s="108">
        <f t="shared" si="9"/>
        <v>0</v>
      </c>
      <c r="U209" s="108">
        <f t="shared" si="10"/>
        <v>0</v>
      </c>
      <c r="AG209" s="2"/>
      <c r="AH209" s="2"/>
      <c r="AI209" s="2"/>
      <c r="AP209" s="2"/>
      <c r="AQ209" s="2"/>
      <c r="AR209" s="2"/>
      <c r="AZ209" s="2"/>
      <c r="BA209" s="2"/>
      <c r="BB209" s="2"/>
    </row>
    <row r="210" spans="1:21" ht="15">
      <c r="A210" s="142">
        <v>204</v>
      </c>
      <c r="B210" s="93" t="s">
        <v>194</v>
      </c>
      <c r="C210" s="93" t="s">
        <v>198</v>
      </c>
      <c r="D210" s="93" t="s">
        <v>87</v>
      </c>
      <c r="E210" s="93" t="s">
        <v>388</v>
      </c>
      <c r="F210" s="28" t="s">
        <v>480</v>
      </c>
      <c r="G210" s="29" t="s">
        <v>493</v>
      </c>
      <c r="H210" s="78">
        <v>10.19</v>
      </c>
      <c r="I210" s="61"/>
      <c r="J210" s="61">
        <v>1</v>
      </c>
      <c r="K210" s="61"/>
      <c r="L210" s="61"/>
      <c r="M210" s="62">
        <v>1</v>
      </c>
      <c r="N210" s="62">
        <v>1</v>
      </c>
      <c r="O210" s="61">
        <v>1</v>
      </c>
      <c r="P210" s="62"/>
      <c r="Q210" s="62">
        <v>1</v>
      </c>
      <c r="R210" s="109">
        <f>'Úklid kategorie'!$F$8</f>
        <v>0</v>
      </c>
      <c r="S210" s="97">
        <f t="shared" si="11"/>
        <v>272.7034213333333</v>
      </c>
      <c r="T210" s="35">
        <f t="shared" si="9"/>
        <v>0</v>
      </c>
      <c r="U210" s="35">
        <f t="shared" si="10"/>
        <v>0</v>
      </c>
    </row>
    <row r="211" spans="1:21" ht="15">
      <c r="A211" s="143">
        <v>205</v>
      </c>
      <c r="B211" s="94" t="s">
        <v>194</v>
      </c>
      <c r="C211" s="94" t="s">
        <v>198</v>
      </c>
      <c r="D211" s="94" t="s">
        <v>328</v>
      </c>
      <c r="E211" s="94" t="s">
        <v>8</v>
      </c>
      <c r="F211" s="79" t="s">
        <v>482</v>
      </c>
      <c r="G211" s="80" t="s">
        <v>494</v>
      </c>
      <c r="H211" s="90">
        <v>45.11</v>
      </c>
      <c r="I211" s="59"/>
      <c r="J211" s="59">
        <v>1</v>
      </c>
      <c r="K211" s="59"/>
      <c r="L211" s="59"/>
      <c r="M211" s="59">
        <v>1</v>
      </c>
      <c r="N211" s="59">
        <v>1</v>
      </c>
      <c r="O211" s="59"/>
      <c r="P211" s="59"/>
      <c r="Q211" s="59">
        <v>1</v>
      </c>
      <c r="R211" s="123">
        <f>'Úklid kategorie'!$F$6</f>
        <v>0</v>
      </c>
      <c r="S211" s="95">
        <f t="shared" si="11"/>
        <v>1192.1911386666666</v>
      </c>
      <c r="T211" s="96">
        <f t="shared" si="9"/>
        <v>0</v>
      </c>
      <c r="U211" s="96">
        <f t="shared" si="10"/>
        <v>0</v>
      </c>
    </row>
    <row r="212" spans="1:21" ht="15">
      <c r="A212" s="143">
        <v>206</v>
      </c>
      <c r="B212" s="94" t="s">
        <v>194</v>
      </c>
      <c r="C212" s="94" t="s">
        <v>198</v>
      </c>
      <c r="D212" s="94" t="s">
        <v>329</v>
      </c>
      <c r="E212" s="94" t="s">
        <v>58</v>
      </c>
      <c r="F212" s="79" t="s">
        <v>481</v>
      </c>
      <c r="G212" s="80" t="s">
        <v>494</v>
      </c>
      <c r="H212" s="90">
        <v>1.32</v>
      </c>
      <c r="I212" s="59"/>
      <c r="J212" s="59">
        <v>1</v>
      </c>
      <c r="K212" s="59"/>
      <c r="L212" s="59"/>
      <c r="M212" s="59">
        <v>1</v>
      </c>
      <c r="N212" s="59">
        <v>1</v>
      </c>
      <c r="O212" s="59"/>
      <c r="P212" s="59"/>
      <c r="Q212" s="59">
        <v>1</v>
      </c>
      <c r="R212" s="123">
        <f>'Úklid kategorie'!$F$6</f>
        <v>0</v>
      </c>
      <c r="S212" s="95">
        <f t="shared" si="11"/>
        <v>34.885664000000006</v>
      </c>
      <c r="T212" s="96">
        <f t="shared" si="9"/>
        <v>0</v>
      </c>
      <c r="U212" s="96">
        <f t="shared" si="10"/>
        <v>0</v>
      </c>
    </row>
    <row r="213" spans="1:21" ht="15">
      <c r="A213" s="143">
        <v>207</v>
      </c>
      <c r="B213" s="94" t="s">
        <v>194</v>
      </c>
      <c r="C213" s="94" t="s">
        <v>198</v>
      </c>
      <c r="D213" s="94" t="s">
        <v>330</v>
      </c>
      <c r="E213" s="94" t="s">
        <v>58</v>
      </c>
      <c r="F213" s="79" t="s">
        <v>481</v>
      </c>
      <c r="G213" s="80" t="s">
        <v>494</v>
      </c>
      <c r="H213" s="90">
        <v>1.96</v>
      </c>
      <c r="I213" s="59"/>
      <c r="J213" s="59">
        <v>1</v>
      </c>
      <c r="K213" s="59"/>
      <c r="L213" s="59"/>
      <c r="M213" s="59">
        <v>1</v>
      </c>
      <c r="N213" s="59">
        <v>1</v>
      </c>
      <c r="O213" s="59"/>
      <c r="P213" s="59"/>
      <c r="Q213" s="59">
        <v>1</v>
      </c>
      <c r="R213" s="123">
        <f>'Úklid kategorie'!$F$6</f>
        <v>0</v>
      </c>
      <c r="S213" s="95">
        <f t="shared" si="11"/>
        <v>51.799925333333334</v>
      </c>
      <c r="T213" s="96">
        <f t="shared" si="9"/>
        <v>0</v>
      </c>
      <c r="U213" s="96">
        <f t="shared" si="10"/>
        <v>0</v>
      </c>
    </row>
    <row r="214" spans="1:21" ht="15">
      <c r="A214" s="143">
        <v>208</v>
      </c>
      <c r="B214" s="94" t="s">
        <v>194</v>
      </c>
      <c r="C214" s="94" t="s">
        <v>198</v>
      </c>
      <c r="D214" s="94" t="s">
        <v>91</v>
      </c>
      <c r="E214" s="94" t="s">
        <v>8</v>
      </c>
      <c r="F214" s="79" t="s">
        <v>482</v>
      </c>
      <c r="G214" s="80" t="s">
        <v>494</v>
      </c>
      <c r="H214" s="90">
        <v>44.27</v>
      </c>
      <c r="I214" s="59"/>
      <c r="J214" s="59">
        <v>1</v>
      </c>
      <c r="K214" s="59"/>
      <c r="L214" s="59"/>
      <c r="M214" s="59">
        <v>1</v>
      </c>
      <c r="N214" s="59">
        <v>1</v>
      </c>
      <c r="O214" s="59"/>
      <c r="P214" s="59"/>
      <c r="Q214" s="59">
        <v>1</v>
      </c>
      <c r="R214" s="123">
        <f>'Úklid kategorie'!$F$6</f>
        <v>0</v>
      </c>
      <c r="S214" s="95">
        <f t="shared" si="11"/>
        <v>1169.991170666667</v>
      </c>
      <c r="T214" s="96">
        <f t="shared" si="9"/>
        <v>0</v>
      </c>
      <c r="U214" s="96">
        <f t="shared" si="10"/>
        <v>0</v>
      </c>
    </row>
    <row r="215" spans="1:21" ht="15">
      <c r="A215" s="143">
        <v>209</v>
      </c>
      <c r="B215" s="94" t="s">
        <v>194</v>
      </c>
      <c r="C215" s="94" t="s">
        <v>198</v>
      </c>
      <c r="D215" s="94" t="s">
        <v>84</v>
      </c>
      <c r="E215" s="94" t="s">
        <v>8</v>
      </c>
      <c r="F215" s="79" t="s">
        <v>482</v>
      </c>
      <c r="G215" s="80" t="s">
        <v>494</v>
      </c>
      <c r="H215" s="90">
        <v>88.71</v>
      </c>
      <c r="I215" s="59"/>
      <c r="J215" s="59">
        <v>1</v>
      </c>
      <c r="K215" s="59"/>
      <c r="L215" s="59"/>
      <c r="M215" s="59">
        <v>1</v>
      </c>
      <c r="N215" s="59">
        <v>1</v>
      </c>
      <c r="O215" s="59"/>
      <c r="P215" s="59"/>
      <c r="Q215" s="59">
        <v>1</v>
      </c>
      <c r="R215" s="123">
        <f>'Úklid kategorie'!$F$6</f>
        <v>0</v>
      </c>
      <c r="S215" s="95">
        <f t="shared" si="11"/>
        <v>2344.475192</v>
      </c>
      <c r="T215" s="96">
        <f t="shared" si="9"/>
        <v>0</v>
      </c>
      <c r="U215" s="96">
        <f t="shared" si="10"/>
        <v>0</v>
      </c>
    </row>
    <row r="216" spans="1:21" ht="15">
      <c r="A216" s="140">
        <v>210</v>
      </c>
      <c r="B216" s="91" t="s">
        <v>194</v>
      </c>
      <c r="C216" s="91" t="s">
        <v>199</v>
      </c>
      <c r="D216" s="91" t="s">
        <v>331</v>
      </c>
      <c r="E216" s="91" t="s">
        <v>51</v>
      </c>
      <c r="F216" s="82" t="s">
        <v>480</v>
      </c>
      <c r="G216" s="85" t="s">
        <v>490</v>
      </c>
      <c r="H216" s="84">
        <v>4.79</v>
      </c>
      <c r="I216" s="63"/>
      <c r="J216" s="63">
        <v>1</v>
      </c>
      <c r="K216" s="63"/>
      <c r="L216" s="63"/>
      <c r="M216" s="63">
        <v>1</v>
      </c>
      <c r="N216" s="63">
        <v>1</v>
      </c>
      <c r="O216" s="63"/>
      <c r="P216" s="63">
        <v>1</v>
      </c>
      <c r="Q216" s="63"/>
      <c r="R216" s="111">
        <f>'Úklid kategorie'!$F$9</f>
        <v>0</v>
      </c>
      <c r="S216" s="98">
        <f t="shared" si="11"/>
        <v>126.99184133333334</v>
      </c>
      <c r="T216" s="99">
        <f t="shared" si="9"/>
        <v>0</v>
      </c>
      <c r="U216" s="99">
        <f t="shared" si="10"/>
        <v>0</v>
      </c>
    </row>
    <row r="217" spans="1:21" ht="15">
      <c r="A217" s="140">
        <v>211</v>
      </c>
      <c r="B217" s="91" t="s">
        <v>194</v>
      </c>
      <c r="C217" s="91" t="s">
        <v>199</v>
      </c>
      <c r="D217" s="91" t="s">
        <v>332</v>
      </c>
      <c r="E217" s="91" t="s">
        <v>46</v>
      </c>
      <c r="F217" s="82" t="s">
        <v>480</v>
      </c>
      <c r="G217" s="85" t="s">
        <v>490</v>
      </c>
      <c r="H217" s="84">
        <v>6.41</v>
      </c>
      <c r="I217" s="63"/>
      <c r="J217" s="63">
        <v>1</v>
      </c>
      <c r="K217" s="63"/>
      <c r="L217" s="63"/>
      <c r="M217" s="63">
        <v>1</v>
      </c>
      <c r="N217" s="63">
        <v>1</v>
      </c>
      <c r="O217" s="63"/>
      <c r="P217" s="63">
        <v>1</v>
      </c>
      <c r="Q217" s="63"/>
      <c r="R217" s="111">
        <f>'Úklid kategorie'!$F$9</f>
        <v>0</v>
      </c>
      <c r="S217" s="98">
        <f t="shared" si="11"/>
        <v>169.94106533333334</v>
      </c>
      <c r="T217" s="99">
        <f t="shared" si="9"/>
        <v>0</v>
      </c>
      <c r="U217" s="99">
        <f t="shared" si="10"/>
        <v>0</v>
      </c>
    </row>
    <row r="218" spans="1:21" ht="15">
      <c r="A218" s="140">
        <v>212</v>
      </c>
      <c r="B218" s="91" t="s">
        <v>194</v>
      </c>
      <c r="C218" s="91" t="s">
        <v>199</v>
      </c>
      <c r="D218" s="91" t="s">
        <v>333</v>
      </c>
      <c r="E218" s="91" t="s">
        <v>45</v>
      </c>
      <c r="F218" s="82" t="s">
        <v>480</v>
      </c>
      <c r="G218" s="85" t="s">
        <v>490</v>
      </c>
      <c r="H218" s="84">
        <v>5</v>
      </c>
      <c r="I218" s="63"/>
      <c r="J218" s="63">
        <v>1</v>
      </c>
      <c r="K218" s="63"/>
      <c r="L218" s="63"/>
      <c r="M218" s="63">
        <v>1</v>
      </c>
      <c r="N218" s="63">
        <v>1</v>
      </c>
      <c r="O218" s="63"/>
      <c r="P218" s="63">
        <v>1</v>
      </c>
      <c r="Q218" s="63"/>
      <c r="R218" s="111">
        <f>'Úklid kategorie'!$F$9</f>
        <v>0</v>
      </c>
      <c r="S218" s="98">
        <f t="shared" si="11"/>
        <v>132.55933333333334</v>
      </c>
      <c r="T218" s="99">
        <f t="shared" si="9"/>
        <v>0</v>
      </c>
      <c r="U218" s="99">
        <f t="shared" si="10"/>
        <v>0</v>
      </c>
    </row>
    <row r="219" spans="1:21" ht="15">
      <c r="A219" s="140">
        <v>213</v>
      </c>
      <c r="B219" s="91" t="s">
        <v>194</v>
      </c>
      <c r="C219" s="91" t="s">
        <v>199</v>
      </c>
      <c r="D219" s="91" t="s">
        <v>334</v>
      </c>
      <c r="E219" s="91" t="s">
        <v>52</v>
      </c>
      <c r="F219" s="82" t="s">
        <v>480</v>
      </c>
      <c r="G219" s="85" t="s">
        <v>490</v>
      </c>
      <c r="H219" s="84">
        <v>5.77</v>
      </c>
      <c r="I219" s="63"/>
      <c r="J219" s="63">
        <v>1</v>
      </c>
      <c r="K219" s="63"/>
      <c r="L219" s="63"/>
      <c r="M219" s="63">
        <v>1</v>
      </c>
      <c r="N219" s="63">
        <v>1</v>
      </c>
      <c r="O219" s="63"/>
      <c r="P219" s="63">
        <v>1</v>
      </c>
      <c r="Q219" s="63"/>
      <c r="R219" s="111">
        <f>'Úklid kategorie'!$F$9</f>
        <v>0</v>
      </c>
      <c r="S219" s="98">
        <f t="shared" si="11"/>
        <v>152.97347066666669</v>
      </c>
      <c r="T219" s="99">
        <f t="shared" si="9"/>
        <v>0</v>
      </c>
      <c r="U219" s="99">
        <f t="shared" si="10"/>
        <v>0</v>
      </c>
    </row>
    <row r="220" spans="1:21" ht="15">
      <c r="A220" s="140">
        <v>214</v>
      </c>
      <c r="B220" s="91" t="s">
        <v>194</v>
      </c>
      <c r="C220" s="91" t="s">
        <v>199</v>
      </c>
      <c r="D220" s="91" t="s">
        <v>335</v>
      </c>
      <c r="E220" s="91" t="s">
        <v>448</v>
      </c>
      <c r="F220" s="82" t="s">
        <v>480</v>
      </c>
      <c r="G220" s="85" t="s">
        <v>490</v>
      </c>
      <c r="H220" s="84">
        <v>11.34</v>
      </c>
      <c r="I220" s="63"/>
      <c r="J220" s="63">
        <v>1</v>
      </c>
      <c r="K220" s="63"/>
      <c r="L220" s="63"/>
      <c r="M220" s="63">
        <v>1</v>
      </c>
      <c r="N220" s="63">
        <v>1</v>
      </c>
      <c r="O220" s="63"/>
      <c r="P220" s="63">
        <v>1</v>
      </c>
      <c r="Q220" s="63"/>
      <c r="R220" s="111">
        <f>'Úklid kategorie'!$F$9</f>
        <v>0</v>
      </c>
      <c r="S220" s="98">
        <f t="shared" si="11"/>
        <v>300.64456799999994</v>
      </c>
      <c r="T220" s="99">
        <f t="shared" si="9"/>
        <v>0</v>
      </c>
      <c r="U220" s="99">
        <f t="shared" si="10"/>
        <v>0</v>
      </c>
    </row>
    <row r="221" spans="1:21" ht="15">
      <c r="A221" s="140">
        <v>215</v>
      </c>
      <c r="B221" s="91" t="s">
        <v>194</v>
      </c>
      <c r="C221" s="91" t="s">
        <v>199</v>
      </c>
      <c r="D221" s="91" t="s">
        <v>336</v>
      </c>
      <c r="E221" s="91" t="s">
        <v>449</v>
      </c>
      <c r="F221" s="82" t="s">
        <v>480</v>
      </c>
      <c r="G221" s="85" t="s">
        <v>490</v>
      </c>
      <c r="H221" s="84">
        <v>12.73</v>
      </c>
      <c r="I221" s="63"/>
      <c r="J221" s="63">
        <v>1</v>
      </c>
      <c r="K221" s="63"/>
      <c r="L221" s="63"/>
      <c r="M221" s="63">
        <v>1</v>
      </c>
      <c r="N221" s="63">
        <v>1</v>
      </c>
      <c r="O221" s="63"/>
      <c r="P221" s="63">
        <v>1</v>
      </c>
      <c r="Q221" s="63"/>
      <c r="R221" s="111">
        <f>'Úklid kategorie'!$F$9</f>
        <v>0</v>
      </c>
      <c r="S221" s="98">
        <f t="shared" si="11"/>
        <v>337.49606266666666</v>
      </c>
      <c r="T221" s="99">
        <f t="shared" si="9"/>
        <v>0</v>
      </c>
      <c r="U221" s="99">
        <f t="shared" si="10"/>
        <v>0</v>
      </c>
    </row>
    <row r="222" spans="1:21" ht="15">
      <c r="A222" s="140">
        <v>216</v>
      </c>
      <c r="B222" s="91" t="s">
        <v>194</v>
      </c>
      <c r="C222" s="91" t="s">
        <v>199</v>
      </c>
      <c r="D222" s="91" t="s">
        <v>337</v>
      </c>
      <c r="E222" s="91" t="s">
        <v>450</v>
      </c>
      <c r="F222" s="82" t="s">
        <v>480</v>
      </c>
      <c r="G222" s="85" t="s">
        <v>490</v>
      </c>
      <c r="H222" s="84">
        <v>9.28</v>
      </c>
      <c r="I222" s="63"/>
      <c r="J222" s="63">
        <v>1</v>
      </c>
      <c r="K222" s="63"/>
      <c r="L222" s="63"/>
      <c r="M222" s="63">
        <v>1</v>
      </c>
      <c r="N222" s="63">
        <v>1</v>
      </c>
      <c r="O222" s="63"/>
      <c r="P222" s="63">
        <v>1</v>
      </c>
      <c r="Q222" s="63"/>
      <c r="R222" s="111">
        <f>'Úklid kategorie'!$F$9</f>
        <v>0</v>
      </c>
      <c r="S222" s="98">
        <f t="shared" si="11"/>
        <v>246.03012266666664</v>
      </c>
      <c r="T222" s="99">
        <f t="shared" si="9"/>
        <v>0</v>
      </c>
      <c r="U222" s="99">
        <f t="shared" si="10"/>
        <v>0</v>
      </c>
    </row>
    <row r="223" spans="1:21" ht="15">
      <c r="A223" s="142">
        <v>217</v>
      </c>
      <c r="B223" s="93" t="s">
        <v>194</v>
      </c>
      <c r="C223" s="93" t="s">
        <v>199</v>
      </c>
      <c r="D223" s="93" t="s">
        <v>338</v>
      </c>
      <c r="E223" s="93" t="s">
        <v>451</v>
      </c>
      <c r="F223" s="28" t="s">
        <v>481</v>
      </c>
      <c r="G223" s="29" t="s">
        <v>493</v>
      </c>
      <c r="H223" s="78">
        <v>89.81</v>
      </c>
      <c r="I223" s="61"/>
      <c r="J223" s="61">
        <v>1</v>
      </c>
      <c r="K223" s="61"/>
      <c r="L223" s="61"/>
      <c r="M223" s="62">
        <v>1</v>
      </c>
      <c r="N223" s="62">
        <v>1</v>
      </c>
      <c r="O223" s="61">
        <v>1</v>
      </c>
      <c r="P223" s="62"/>
      <c r="Q223" s="62">
        <v>1</v>
      </c>
      <c r="R223" s="109">
        <f>'Úklid kategorie'!$F$8</f>
        <v>0</v>
      </c>
      <c r="S223" s="97">
        <f t="shared" si="11"/>
        <v>2403.483245333333</v>
      </c>
      <c r="T223" s="35">
        <f t="shared" si="9"/>
        <v>0</v>
      </c>
      <c r="U223" s="35">
        <f t="shared" si="10"/>
        <v>0</v>
      </c>
    </row>
    <row r="224" spans="1:21" ht="15">
      <c r="A224" s="143">
        <v>218</v>
      </c>
      <c r="B224" s="94" t="s">
        <v>194</v>
      </c>
      <c r="C224" s="94" t="s">
        <v>199</v>
      </c>
      <c r="D224" s="94" t="s">
        <v>339</v>
      </c>
      <c r="E224" s="94" t="s">
        <v>384</v>
      </c>
      <c r="F224" s="79" t="s">
        <v>482</v>
      </c>
      <c r="G224" s="80" t="s">
        <v>494</v>
      </c>
      <c r="H224" s="90">
        <v>30.92</v>
      </c>
      <c r="I224" s="59"/>
      <c r="J224" s="59">
        <v>1</v>
      </c>
      <c r="K224" s="59"/>
      <c r="L224" s="59"/>
      <c r="M224" s="59">
        <v>1</v>
      </c>
      <c r="N224" s="59">
        <v>1</v>
      </c>
      <c r="O224" s="59"/>
      <c r="P224" s="59"/>
      <c r="Q224" s="59">
        <v>1</v>
      </c>
      <c r="R224" s="123">
        <f>'Úklid kategorie'!$F$6</f>
        <v>0</v>
      </c>
      <c r="S224" s="95">
        <f t="shared" si="11"/>
        <v>817.1702506666668</v>
      </c>
      <c r="T224" s="96">
        <f t="shared" si="9"/>
        <v>0</v>
      </c>
      <c r="U224" s="96">
        <f t="shared" si="10"/>
        <v>0</v>
      </c>
    </row>
    <row r="225" spans="1:21" ht="15">
      <c r="A225" s="143">
        <v>219</v>
      </c>
      <c r="B225" s="94" t="s">
        <v>194</v>
      </c>
      <c r="C225" s="94" t="s">
        <v>199</v>
      </c>
      <c r="D225" s="94" t="s">
        <v>340</v>
      </c>
      <c r="E225" s="94" t="s">
        <v>452</v>
      </c>
      <c r="F225" s="79" t="s">
        <v>482</v>
      </c>
      <c r="G225" s="80" t="s">
        <v>494</v>
      </c>
      <c r="H225" s="90">
        <v>30.75</v>
      </c>
      <c r="I225" s="59"/>
      <c r="J225" s="59">
        <v>1</v>
      </c>
      <c r="K225" s="59"/>
      <c r="L225" s="59"/>
      <c r="M225" s="59">
        <v>1</v>
      </c>
      <c r="N225" s="59">
        <v>1</v>
      </c>
      <c r="O225" s="59"/>
      <c r="P225" s="59"/>
      <c r="Q225" s="59">
        <v>1</v>
      </c>
      <c r="R225" s="123">
        <f>'Úklid kategorie'!$F$6</f>
        <v>0</v>
      </c>
      <c r="S225" s="95">
        <f t="shared" si="11"/>
        <v>812.6774</v>
      </c>
      <c r="T225" s="96">
        <f t="shared" si="9"/>
        <v>0</v>
      </c>
      <c r="U225" s="96">
        <f t="shared" si="10"/>
        <v>0</v>
      </c>
    </row>
    <row r="226" spans="1:21" ht="15">
      <c r="A226" s="142">
        <v>220</v>
      </c>
      <c r="B226" s="93" t="s">
        <v>194</v>
      </c>
      <c r="C226" s="93" t="s">
        <v>199</v>
      </c>
      <c r="D226" s="93" t="s">
        <v>341</v>
      </c>
      <c r="E226" s="93" t="s">
        <v>436</v>
      </c>
      <c r="F226" s="28" t="s">
        <v>479</v>
      </c>
      <c r="G226" s="29" t="s">
        <v>493</v>
      </c>
      <c r="H226" s="78">
        <v>17.86</v>
      </c>
      <c r="I226" s="61"/>
      <c r="J226" s="61">
        <v>1</v>
      </c>
      <c r="K226" s="61"/>
      <c r="L226" s="61"/>
      <c r="M226" s="62">
        <v>1</v>
      </c>
      <c r="N226" s="62">
        <v>1</v>
      </c>
      <c r="O226" s="61">
        <v>1</v>
      </c>
      <c r="P226" s="62"/>
      <c r="Q226" s="62">
        <v>1</v>
      </c>
      <c r="R226" s="109">
        <f>'Úklid kategorie'!$F$8</f>
        <v>0</v>
      </c>
      <c r="S226" s="97">
        <f t="shared" si="11"/>
        <v>477.9669386666667</v>
      </c>
      <c r="T226" s="35">
        <f t="shared" si="9"/>
        <v>0</v>
      </c>
      <c r="U226" s="35">
        <f t="shared" si="10"/>
        <v>0</v>
      </c>
    </row>
    <row r="227" spans="1:21" ht="15">
      <c r="A227" s="142">
        <v>221</v>
      </c>
      <c r="B227" s="93" t="s">
        <v>194</v>
      </c>
      <c r="C227" s="93" t="s">
        <v>199</v>
      </c>
      <c r="D227" s="93" t="s">
        <v>342</v>
      </c>
      <c r="E227" s="93" t="s">
        <v>436</v>
      </c>
      <c r="F227" s="28" t="s">
        <v>481</v>
      </c>
      <c r="G227" s="29" t="s">
        <v>493</v>
      </c>
      <c r="H227" s="78">
        <v>23.06</v>
      </c>
      <c r="I227" s="61"/>
      <c r="J227" s="61">
        <v>1</v>
      </c>
      <c r="K227" s="61"/>
      <c r="L227" s="61"/>
      <c r="M227" s="62">
        <v>1</v>
      </c>
      <c r="N227" s="62">
        <v>1</v>
      </c>
      <c r="O227" s="61">
        <v>1</v>
      </c>
      <c r="P227" s="62"/>
      <c r="Q227" s="62">
        <v>1</v>
      </c>
      <c r="R227" s="109">
        <f>'Úklid kategorie'!$F$8</f>
        <v>0</v>
      </c>
      <c r="S227" s="97">
        <f t="shared" si="11"/>
        <v>617.1286453333331</v>
      </c>
      <c r="T227" s="35">
        <f t="shared" si="9"/>
        <v>0</v>
      </c>
      <c r="U227" s="35">
        <f t="shared" si="10"/>
        <v>0</v>
      </c>
    </row>
    <row r="228" spans="1:21" ht="15">
      <c r="A228" s="142">
        <v>222</v>
      </c>
      <c r="B228" s="93" t="s">
        <v>194</v>
      </c>
      <c r="C228" s="93" t="s">
        <v>199</v>
      </c>
      <c r="D228" s="93" t="s">
        <v>343</v>
      </c>
      <c r="E228" s="93" t="s">
        <v>436</v>
      </c>
      <c r="F228" s="28" t="s">
        <v>481</v>
      </c>
      <c r="G228" s="29" t="s">
        <v>493</v>
      </c>
      <c r="H228" s="78">
        <v>16.7</v>
      </c>
      <c r="I228" s="61"/>
      <c r="J228" s="61">
        <v>1</v>
      </c>
      <c r="K228" s="61"/>
      <c r="L228" s="61"/>
      <c r="M228" s="62">
        <v>1</v>
      </c>
      <c r="N228" s="62">
        <v>1</v>
      </c>
      <c r="O228" s="61">
        <v>1</v>
      </c>
      <c r="P228" s="62"/>
      <c r="Q228" s="62">
        <v>1</v>
      </c>
      <c r="R228" s="109">
        <f>'Úklid kategorie'!$F$8</f>
        <v>0</v>
      </c>
      <c r="S228" s="97">
        <f t="shared" si="11"/>
        <v>446.9231733333333</v>
      </c>
      <c r="T228" s="35">
        <f t="shared" si="9"/>
        <v>0</v>
      </c>
      <c r="U228" s="35">
        <f t="shared" si="10"/>
        <v>0</v>
      </c>
    </row>
    <row r="229" spans="1:21" ht="15">
      <c r="A229" s="142">
        <v>223</v>
      </c>
      <c r="B229" s="93" t="s">
        <v>194</v>
      </c>
      <c r="C229" s="93" t="s">
        <v>199</v>
      </c>
      <c r="D229" s="93" t="s">
        <v>344</v>
      </c>
      <c r="E229" s="93" t="s">
        <v>436</v>
      </c>
      <c r="F229" s="28" t="s">
        <v>481</v>
      </c>
      <c r="G229" s="29" t="s">
        <v>493</v>
      </c>
      <c r="H229" s="78">
        <v>17.35</v>
      </c>
      <c r="I229" s="61"/>
      <c r="J229" s="61">
        <v>1</v>
      </c>
      <c r="K229" s="61"/>
      <c r="L229" s="61"/>
      <c r="M229" s="62">
        <v>1</v>
      </c>
      <c r="N229" s="62">
        <v>1</v>
      </c>
      <c r="O229" s="61">
        <v>1</v>
      </c>
      <c r="P229" s="62"/>
      <c r="Q229" s="62">
        <v>1</v>
      </c>
      <c r="R229" s="109">
        <f>'Úklid kategorie'!$F$8</f>
        <v>0</v>
      </c>
      <c r="S229" s="97">
        <f t="shared" si="11"/>
        <v>464.31838666666675</v>
      </c>
      <c r="T229" s="35">
        <f t="shared" si="9"/>
        <v>0</v>
      </c>
      <c r="U229" s="35">
        <f t="shared" si="10"/>
        <v>0</v>
      </c>
    </row>
    <row r="230" spans="1:21" ht="15">
      <c r="A230" s="142">
        <v>224</v>
      </c>
      <c r="B230" s="93" t="s">
        <v>194</v>
      </c>
      <c r="C230" s="93" t="s">
        <v>199</v>
      </c>
      <c r="D230" s="93" t="s">
        <v>345</v>
      </c>
      <c r="E230" s="93" t="s">
        <v>436</v>
      </c>
      <c r="F230" s="28" t="s">
        <v>481</v>
      </c>
      <c r="G230" s="29" t="s">
        <v>493</v>
      </c>
      <c r="H230" s="78">
        <v>19.95</v>
      </c>
      <c r="I230" s="61"/>
      <c r="J230" s="61">
        <v>1</v>
      </c>
      <c r="K230" s="61"/>
      <c r="L230" s="61"/>
      <c r="M230" s="62">
        <v>1</v>
      </c>
      <c r="N230" s="62">
        <v>1</v>
      </c>
      <c r="O230" s="61">
        <v>1</v>
      </c>
      <c r="P230" s="62"/>
      <c r="Q230" s="62">
        <v>1</v>
      </c>
      <c r="R230" s="109">
        <f>'Úklid kategorie'!$F$8</f>
        <v>0</v>
      </c>
      <c r="S230" s="97">
        <f t="shared" si="11"/>
        <v>533.89924</v>
      </c>
      <c r="T230" s="35">
        <f t="shared" si="9"/>
        <v>0</v>
      </c>
      <c r="U230" s="35">
        <f t="shared" si="10"/>
        <v>0</v>
      </c>
    </row>
    <row r="231" spans="1:21" ht="15">
      <c r="A231" s="142">
        <v>225</v>
      </c>
      <c r="B231" s="93" t="s">
        <v>194</v>
      </c>
      <c r="C231" s="93" t="s">
        <v>199</v>
      </c>
      <c r="D231" s="93" t="s">
        <v>346</v>
      </c>
      <c r="E231" s="93" t="s">
        <v>436</v>
      </c>
      <c r="F231" s="28" t="s">
        <v>481</v>
      </c>
      <c r="G231" s="29" t="s">
        <v>493</v>
      </c>
      <c r="H231" s="78">
        <v>18.25</v>
      </c>
      <c r="I231" s="61"/>
      <c r="J231" s="61">
        <v>1</v>
      </c>
      <c r="K231" s="61"/>
      <c r="L231" s="61"/>
      <c r="M231" s="62">
        <v>1</v>
      </c>
      <c r="N231" s="62">
        <v>1</v>
      </c>
      <c r="O231" s="61">
        <v>1</v>
      </c>
      <c r="P231" s="62"/>
      <c r="Q231" s="62">
        <v>1</v>
      </c>
      <c r="R231" s="109">
        <f>'Úklid kategorie'!$F$8</f>
        <v>0</v>
      </c>
      <c r="S231" s="97">
        <f t="shared" si="11"/>
        <v>488.4040666666666</v>
      </c>
      <c r="T231" s="35">
        <f t="shared" si="9"/>
        <v>0</v>
      </c>
      <c r="U231" s="35">
        <f t="shared" si="10"/>
        <v>0</v>
      </c>
    </row>
    <row r="232" spans="1:21" ht="15">
      <c r="A232" s="142">
        <v>226</v>
      </c>
      <c r="B232" s="93" t="s">
        <v>194</v>
      </c>
      <c r="C232" s="93" t="s">
        <v>199</v>
      </c>
      <c r="D232" s="93" t="s">
        <v>347</v>
      </c>
      <c r="E232" s="93" t="s">
        <v>436</v>
      </c>
      <c r="F232" s="28" t="s">
        <v>481</v>
      </c>
      <c r="G232" s="29" t="s">
        <v>493</v>
      </c>
      <c r="H232" s="78">
        <v>16.34</v>
      </c>
      <c r="I232" s="61"/>
      <c r="J232" s="61">
        <v>1</v>
      </c>
      <c r="K232" s="61"/>
      <c r="L232" s="61"/>
      <c r="M232" s="62">
        <v>1</v>
      </c>
      <c r="N232" s="62">
        <v>1</v>
      </c>
      <c r="O232" s="61">
        <v>1</v>
      </c>
      <c r="P232" s="62"/>
      <c r="Q232" s="62">
        <v>1</v>
      </c>
      <c r="R232" s="109">
        <f>'Úklid kategorie'!$F$8</f>
        <v>0</v>
      </c>
      <c r="S232" s="97">
        <f t="shared" si="11"/>
        <v>437.2889013333333</v>
      </c>
      <c r="T232" s="35">
        <f t="shared" si="9"/>
        <v>0</v>
      </c>
      <c r="U232" s="35">
        <f t="shared" si="10"/>
        <v>0</v>
      </c>
    </row>
    <row r="233" spans="1:21" ht="15">
      <c r="A233" s="142">
        <v>227</v>
      </c>
      <c r="B233" s="93" t="s">
        <v>194</v>
      </c>
      <c r="C233" s="93" t="s">
        <v>199</v>
      </c>
      <c r="D233" s="93" t="s">
        <v>348</v>
      </c>
      <c r="E233" s="93" t="s">
        <v>436</v>
      </c>
      <c r="F233" s="28" t="s">
        <v>481</v>
      </c>
      <c r="G233" s="29" t="s">
        <v>493</v>
      </c>
      <c r="H233" s="78">
        <v>40.45</v>
      </c>
      <c r="I233" s="61"/>
      <c r="J233" s="61">
        <v>1</v>
      </c>
      <c r="K233" s="61"/>
      <c r="L233" s="61"/>
      <c r="M233" s="62">
        <v>1</v>
      </c>
      <c r="N233" s="62">
        <v>1</v>
      </c>
      <c r="O233" s="61">
        <v>1</v>
      </c>
      <c r="P233" s="62"/>
      <c r="Q233" s="62">
        <v>1</v>
      </c>
      <c r="R233" s="109">
        <f>'Úklid kategorie'!$F$8</f>
        <v>0</v>
      </c>
      <c r="S233" s="97">
        <f t="shared" si="11"/>
        <v>1082.5175066666668</v>
      </c>
      <c r="T233" s="35">
        <f t="shared" si="9"/>
        <v>0</v>
      </c>
      <c r="U233" s="35">
        <f t="shared" si="10"/>
        <v>0</v>
      </c>
    </row>
    <row r="234" spans="1:21" ht="15">
      <c r="A234" s="142">
        <v>228</v>
      </c>
      <c r="B234" s="93" t="s">
        <v>194</v>
      </c>
      <c r="C234" s="93" t="s">
        <v>199</v>
      </c>
      <c r="D234" s="93" t="s">
        <v>349</v>
      </c>
      <c r="E234" s="93" t="s">
        <v>436</v>
      </c>
      <c r="F234" s="28" t="s">
        <v>481</v>
      </c>
      <c r="G234" s="29" t="s">
        <v>493</v>
      </c>
      <c r="H234" s="78">
        <v>22.93</v>
      </c>
      <c r="I234" s="61"/>
      <c r="J234" s="61">
        <v>1</v>
      </c>
      <c r="K234" s="61"/>
      <c r="L234" s="61"/>
      <c r="M234" s="62">
        <v>1</v>
      </c>
      <c r="N234" s="62">
        <v>1</v>
      </c>
      <c r="O234" s="61">
        <v>1</v>
      </c>
      <c r="P234" s="62"/>
      <c r="Q234" s="62">
        <v>1</v>
      </c>
      <c r="R234" s="109">
        <f>'Úklid kategorie'!$F$8</f>
        <v>0</v>
      </c>
      <c r="S234" s="97">
        <f t="shared" si="11"/>
        <v>613.6496026666666</v>
      </c>
      <c r="T234" s="35">
        <f t="shared" si="9"/>
        <v>0</v>
      </c>
      <c r="U234" s="35">
        <f t="shared" si="10"/>
        <v>0</v>
      </c>
    </row>
    <row r="235" spans="1:21" ht="15">
      <c r="A235" s="142">
        <v>229</v>
      </c>
      <c r="B235" s="93" t="s">
        <v>194</v>
      </c>
      <c r="C235" s="93" t="s">
        <v>199</v>
      </c>
      <c r="D235" s="93" t="s">
        <v>350</v>
      </c>
      <c r="E235" s="93" t="s">
        <v>436</v>
      </c>
      <c r="F235" s="28" t="s">
        <v>481</v>
      </c>
      <c r="G235" s="29" t="s">
        <v>493</v>
      </c>
      <c r="H235" s="78">
        <v>23.53</v>
      </c>
      <c r="I235" s="61"/>
      <c r="J235" s="61">
        <v>1</v>
      </c>
      <c r="K235" s="61"/>
      <c r="L235" s="61"/>
      <c r="M235" s="62">
        <v>1</v>
      </c>
      <c r="N235" s="62">
        <v>1</v>
      </c>
      <c r="O235" s="61">
        <v>1</v>
      </c>
      <c r="P235" s="62"/>
      <c r="Q235" s="62">
        <v>1</v>
      </c>
      <c r="R235" s="109">
        <f>'Úklid kategorie'!$F$8</f>
        <v>0</v>
      </c>
      <c r="S235" s="97">
        <f t="shared" si="11"/>
        <v>629.7067226666667</v>
      </c>
      <c r="T235" s="35">
        <f t="shared" si="9"/>
        <v>0</v>
      </c>
      <c r="U235" s="35">
        <f t="shared" si="10"/>
        <v>0</v>
      </c>
    </row>
    <row r="236" spans="1:21" ht="15">
      <c r="A236" s="142">
        <v>230</v>
      </c>
      <c r="B236" s="93" t="s">
        <v>194</v>
      </c>
      <c r="C236" s="93" t="s">
        <v>199</v>
      </c>
      <c r="D236" s="93" t="s">
        <v>351</v>
      </c>
      <c r="E236" s="93" t="s">
        <v>436</v>
      </c>
      <c r="F236" s="28" t="s">
        <v>481</v>
      </c>
      <c r="G236" s="29" t="s">
        <v>493</v>
      </c>
      <c r="H236" s="78">
        <v>24.15</v>
      </c>
      <c r="I236" s="61"/>
      <c r="J236" s="61">
        <v>1</v>
      </c>
      <c r="K236" s="61"/>
      <c r="L236" s="61"/>
      <c r="M236" s="62">
        <v>1</v>
      </c>
      <c r="N236" s="62">
        <v>1</v>
      </c>
      <c r="O236" s="61">
        <v>1</v>
      </c>
      <c r="P236" s="62"/>
      <c r="Q236" s="62">
        <v>1</v>
      </c>
      <c r="R236" s="109">
        <f>'Úklid kategorie'!$F$8</f>
        <v>0</v>
      </c>
      <c r="S236" s="97">
        <f t="shared" si="11"/>
        <v>646.2990799999999</v>
      </c>
      <c r="T236" s="35">
        <f t="shared" si="9"/>
        <v>0</v>
      </c>
      <c r="U236" s="35">
        <f t="shared" si="10"/>
        <v>0</v>
      </c>
    </row>
    <row r="237" spans="1:21" ht="15">
      <c r="A237" s="142">
        <v>231</v>
      </c>
      <c r="B237" s="93" t="s">
        <v>194</v>
      </c>
      <c r="C237" s="93" t="s">
        <v>199</v>
      </c>
      <c r="D237" s="93" t="s">
        <v>352</v>
      </c>
      <c r="E237" s="93" t="s">
        <v>436</v>
      </c>
      <c r="F237" s="28" t="s">
        <v>481</v>
      </c>
      <c r="G237" s="29" t="s">
        <v>493</v>
      </c>
      <c r="H237" s="78">
        <v>20.28</v>
      </c>
      <c r="I237" s="61"/>
      <c r="J237" s="61">
        <v>1</v>
      </c>
      <c r="K237" s="61"/>
      <c r="L237" s="61"/>
      <c r="M237" s="62">
        <v>1</v>
      </c>
      <c r="N237" s="62">
        <v>1</v>
      </c>
      <c r="O237" s="61">
        <v>1</v>
      </c>
      <c r="P237" s="62"/>
      <c r="Q237" s="62">
        <v>1</v>
      </c>
      <c r="R237" s="109">
        <f>'Úklid kategorie'!$F$8</f>
        <v>0</v>
      </c>
      <c r="S237" s="97">
        <f t="shared" si="11"/>
        <v>542.7306560000001</v>
      </c>
      <c r="T237" s="35">
        <f t="shared" si="9"/>
        <v>0</v>
      </c>
      <c r="U237" s="35">
        <f t="shared" si="10"/>
        <v>0</v>
      </c>
    </row>
    <row r="238" spans="1:21" ht="15">
      <c r="A238" s="142">
        <v>232</v>
      </c>
      <c r="B238" s="93" t="s">
        <v>194</v>
      </c>
      <c r="C238" s="93" t="s">
        <v>199</v>
      </c>
      <c r="D238" s="93" t="s">
        <v>353</v>
      </c>
      <c r="E238" s="93" t="s">
        <v>436</v>
      </c>
      <c r="F238" s="28" t="s">
        <v>481</v>
      </c>
      <c r="G238" s="29" t="s">
        <v>493</v>
      </c>
      <c r="H238" s="78">
        <v>21.85</v>
      </c>
      <c r="I238" s="61"/>
      <c r="J238" s="61">
        <v>1</v>
      </c>
      <c r="K238" s="61"/>
      <c r="L238" s="61"/>
      <c r="M238" s="62">
        <v>1</v>
      </c>
      <c r="N238" s="62">
        <v>1</v>
      </c>
      <c r="O238" s="61">
        <v>1</v>
      </c>
      <c r="P238" s="62"/>
      <c r="Q238" s="62">
        <v>1</v>
      </c>
      <c r="R238" s="109">
        <f>'Úklid kategorie'!$F$8</f>
        <v>0</v>
      </c>
      <c r="S238" s="97">
        <f t="shared" si="11"/>
        <v>584.7467866666667</v>
      </c>
      <c r="T238" s="35">
        <f t="shared" si="9"/>
        <v>0</v>
      </c>
      <c r="U238" s="35">
        <f t="shared" si="10"/>
        <v>0</v>
      </c>
    </row>
    <row r="239" spans="1:21" ht="15">
      <c r="A239" s="142">
        <v>233</v>
      </c>
      <c r="B239" s="93" t="s">
        <v>194</v>
      </c>
      <c r="C239" s="93" t="s">
        <v>199</v>
      </c>
      <c r="D239" s="93" t="s">
        <v>354</v>
      </c>
      <c r="E239" s="93" t="s">
        <v>436</v>
      </c>
      <c r="F239" s="28" t="s">
        <v>479</v>
      </c>
      <c r="G239" s="29" t="s">
        <v>493</v>
      </c>
      <c r="H239" s="78">
        <v>37.05</v>
      </c>
      <c r="I239" s="61"/>
      <c r="J239" s="61">
        <v>1</v>
      </c>
      <c r="K239" s="61"/>
      <c r="L239" s="61"/>
      <c r="M239" s="62">
        <v>1</v>
      </c>
      <c r="N239" s="62">
        <v>1</v>
      </c>
      <c r="O239" s="61">
        <v>1</v>
      </c>
      <c r="P239" s="62"/>
      <c r="Q239" s="62">
        <v>1</v>
      </c>
      <c r="R239" s="109">
        <f>'Úklid kategorie'!$F$8</f>
        <v>0</v>
      </c>
      <c r="S239" s="97">
        <f t="shared" si="11"/>
        <v>991.5271599999999</v>
      </c>
      <c r="T239" s="35">
        <f t="shared" si="9"/>
        <v>0</v>
      </c>
      <c r="U239" s="35">
        <f t="shared" si="10"/>
        <v>0</v>
      </c>
    </row>
    <row r="240" spans="1:21" ht="15">
      <c r="A240" s="142">
        <v>234</v>
      </c>
      <c r="B240" s="93" t="s">
        <v>194</v>
      </c>
      <c r="C240" s="93" t="s">
        <v>199</v>
      </c>
      <c r="D240" s="93" t="s">
        <v>355</v>
      </c>
      <c r="E240" s="93" t="s">
        <v>436</v>
      </c>
      <c r="F240" s="28" t="s">
        <v>479</v>
      </c>
      <c r="G240" s="29" t="s">
        <v>493</v>
      </c>
      <c r="H240" s="78">
        <v>16.98</v>
      </c>
      <c r="I240" s="61"/>
      <c r="J240" s="61">
        <v>1</v>
      </c>
      <c r="K240" s="61"/>
      <c r="L240" s="61"/>
      <c r="M240" s="62">
        <v>1</v>
      </c>
      <c r="N240" s="62">
        <v>1</v>
      </c>
      <c r="O240" s="61">
        <v>1</v>
      </c>
      <c r="P240" s="62"/>
      <c r="Q240" s="62">
        <v>1</v>
      </c>
      <c r="R240" s="109">
        <f>'Úklid kategorie'!$F$8</f>
        <v>0</v>
      </c>
      <c r="S240" s="97">
        <f t="shared" si="11"/>
        <v>454.41649600000005</v>
      </c>
      <c r="T240" s="35">
        <f t="shared" si="9"/>
        <v>0</v>
      </c>
      <c r="U240" s="35">
        <f t="shared" si="10"/>
        <v>0</v>
      </c>
    </row>
    <row r="241" spans="1:21" ht="15">
      <c r="A241" s="142">
        <v>235</v>
      </c>
      <c r="B241" s="93" t="s">
        <v>194</v>
      </c>
      <c r="C241" s="93" t="s">
        <v>199</v>
      </c>
      <c r="D241" s="93" t="s">
        <v>356</v>
      </c>
      <c r="E241" s="93" t="s">
        <v>436</v>
      </c>
      <c r="F241" s="28" t="s">
        <v>479</v>
      </c>
      <c r="G241" s="29" t="s">
        <v>493</v>
      </c>
      <c r="H241" s="78">
        <v>19.76</v>
      </c>
      <c r="I241" s="61"/>
      <c r="J241" s="61">
        <v>1</v>
      </c>
      <c r="K241" s="61"/>
      <c r="L241" s="61"/>
      <c r="M241" s="62">
        <v>1</v>
      </c>
      <c r="N241" s="62">
        <v>1</v>
      </c>
      <c r="O241" s="61">
        <v>1</v>
      </c>
      <c r="P241" s="62"/>
      <c r="Q241" s="62">
        <v>1</v>
      </c>
      <c r="R241" s="109">
        <f>'Úklid kategorie'!$F$8</f>
        <v>0</v>
      </c>
      <c r="S241" s="97">
        <f t="shared" si="11"/>
        <v>528.8144853333334</v>
      </c>
      <c r="T241" s="35">
        <f t="shared" si="9"/>
        <v>0</v>
      </c>
      <c r="U241" s="35">
        <f t="shared" si="10"/>
        <v>0</v>
      </c>
    </row>
    <row r="242" spans="1:21" ht="15">
      <c r="A242" s="142">
        <v>236</v>
      </c>
      <c r="B242" s="93" t="s">
        <v>194</v>
      </c>
      <c r="C242" s="93" t="s">
        <v>199</v>
      </c>
      <c r="D242" s="93" t="s">
        <v>357</v>
      </c>
      <c r="E242" s="93" t="s">
        <v>436</v>
      </c>
      <c r="F242" s="28" t="s">
        <v>479</v>
      </c>
      <c r="G242" s="29" t="s">
        <v>493</v>
      </c>
      <c r="H242" s="78">
        <v>42.57</v>
      </c>
      <c r="I242" s="61"/>
      <c r="J242" s="61">
        <v>1</v>
      </c>
      <c r="K242" s="61"/>
      <c r="L242" s="61"/>
      <c r="M242" s="62">
        <v>1</v>
      </c>
      <c r="N242" s="62">
        <v>1</v>
      </c>
      <c r="O242" s="61">
        <v>1</v>
      </c>
      <c r="P242" s="62"/>
      <c r="Q242" s="62">
        <v>1</v>
      </c>
      <c r="R242" s="109">
        <f>'Úklid kategorie'!$F$8</f>
        <v>0</v>
      </c>
      <c r="S242" s="97">
        <f t="shared" si="11"/>
        <v>1139.2526639999999</v>
      </c>
      <c r="T242" s="35">
        <f t="shared" si="9"/>
        <v>0</v>
      </c>
      <c r="U242" s="35">
        <f t="shared" si="10"/>
        <v>0</v>
      </c>
    </row>
    <row r="243" spans="1:21" ht="15">
      <c r="A243" s="140">
        <v>237</v>
      </c>
      <c r="B243" s="91" t="s">
        <v>194</v>
      </c>
      <c r="C243" s="91" t="s">
        <v>199</v>
      </c>
      <c r="D243" s="91" t="s">
        <v>358</v>
      </c>
      <c r="E243" s="91" t="s">
        <v>105</v>
      </c>
      <c r="F243" s="82" t="s">
        <v>480</v>
      </c>
      <c r="G243" s="85" t="s">
        <v>490</v>
      </c>
      <c r="H243" s="84">
        <v>10.61</v>
      </c>
      <c r="I243" s="63"/>
      <c r="J243" s="63">
        <v>1</v>
      </c>
      <c r="K243" s="63"/>
      <c r="L243" s="63"/>
      <c r="M243" s="63">
        <v>1</v>
      </c>
      <c r="N243" s="63">
        <v>1</v>
      </c>
      <c r="O243" s="63"/>
      <c r="P243" s="63">
        <v>1</v>
      </c>
      <c r="Q243" s="63"/>
      <c r="R243" s="111">
        <f>'Úklid kategorie'!$F$9</f>
        <v>0</v>
      </c>
      <c r="S243" s="98">
        <f t="shared" si="11"/>
        <v>281.29090533333334</v>
      </c>
      <c r="T243" s="99">
        <f t="shared" si="9"/>
        <v>0</v>
      </c>
      <c r="U243" s="99">
        <f t="shared" si="10"/>
        <v>0</v>
      </c>
    </row>
    <row r="244" spans="1:21" ht="15">
      <c r="A244" s="143">
        <v>238</v>
      </c>
      <c r="B244" s="94" t="s">
        <v>194</v>
      </c>
      <c r="C244" s="94" t="s">
        <v>199</v>
      </c>
      <c r="D244" s="94" t="s">
        <v>359</v>
      </c>
      <c r="E244" s="94" t="s">
        <v>8</v>
      </c>
      <c r="F244" s="79" t="s">
        <v>482</v>
      </c>
      <c r="G244" s="80" t="s">
        <v>494</v>
      </c>
      <c r="H244" s="90">
        <v>18.64</v>
      </c>
      <c r="I244" s="59"/>
      <c r="J244" s="59">
        <v>1</v>
      </c>
      <c r="K244" s="59"/>
      <c r="L244" s="59"/>
      <c r="M244" s="59">
        <v>1</v>
      </c>
      <c r="N244" s="59">
        <v>1</v>
      </c>
      <c r="O244" s="59"/>
      <c r="P244" s="59"/>
      <c r="Q244" s="59">
        <v>1</v>
      </c>
      <c r="R244" s="123">
        <f>'Úklid kategorie'!$F$6</f>
        <v>0</v>
      </c>
      <c r="S244" s="95">
        <f t="shared" si="11"/>
        <v>492.6278613333333</v>
      </c>
      <c r="T244" s="96">
        <f t="shared" si="9"/>
        <v>0</v>
      </c>
      <c r="U244" s="96">
        <f t="shared" si="10"/>
        <v>0</v>
      </c>
    </row>
    <row r="245" spans="1:21" ht="15">
      <c r="A245" s="143">
        <v>239</v>
      </c>
      <c r="B245" s="94" t="s">
        <v>194</v>
      </c>
      <c r="C245" s="94" t="s">
        <v>199</v>
      </c>
      <c r="D245" s="94" t="s">
        <v>360</v>
      </c>
      <c r="E245" s="94" t="s">
        <v>58</v>
      </c>
      <c r="F245" s="79" t="s">
        <v>481</v>
      </c>
      <c r="G245" s="80" t="s">
        <v>494</v>
      </c>
      <c r="H245" s="90">
        <v>1.35</v>
      </c>
      <c r="I245" s="59"/>
      <c r="J245" s="59">
        <v>1</v>
      </c>
      <c r="K245" s="59"/>
      <c r="L245" s="59"/>
      <c r="M245" s="59">
        <v>1</v>
      </c>
      <c r="N245" s="59">
        <v>1</v>
      </c>
      <c r="O245" s="59"/>
      <c r="P245" s="59"/>
      <c r="Q245" s="59">
        <v>1</v>
      </c>
      <c r="R245" s="123">
        <f>'Úklid kategorie'!$F$6</f>
        <v>0</v>
      </c>
      <c r="S245" s="95">
        <f t="shared" si="11"/>
        <v>35.67852</v>
      </c>
      <c r="T245" s="96">
        <f t="shared" si="9"/>
        <v>0</v>
      </c>
      <c r="U245" s="96">
        <f t="shared" si="10"/>
        <v>0</v>
      </c>
    </row>
    <row r="246" spans="1:21" ht="15">
      <c r="A246" s="143">
        <v>240</v>
      </c>
      <c r="B246" s="94" t="s">
        <v>194</v>
      </c>
      <c r="C246" s="94" t="s">
        <v>199</v>
      </c>
      <c r="D246" s="94" t="s">
        <v>361</v>
      </c>
      <c r="E246" s="94" t="s">
        <v>58</v>
      </c>
      <c r="F246" s="79" t="s">
        <v>481</v>
      </c>
      <c r="G246" s="80" t="s">
        <v>494</v>
      </c>
      <c r="H246" s="90">
        <v>2.31</v>
      </c>
      <c r="I246" s="59"/>
      <c r="J246" s="59">
        <v>1</v>
      </c>
      <c r="K246" s="59"/>
      <c r="L246" s="59"/>
      <c r="M246" s="59">
        <v>1</v>
      </c>
      <c r="N246" s="59">
        <v>1</v>
      </c>
      <c r="O246" s="59"/>
      <c r="P246" s="59"/>
      <c r="Q246" s="59">
        <v>1</v>
      </c>
      <c r="R246" s="123">
        <f>'Úklid kategorie'!$F$6</f>
        <v>0</v>
      </c>
      <c r="S246" s="95">
        <f t="shared" si="11"/>
        <v>61.049912</v>
      </c>
      <c r="T246" s="96">
        <f t="shared" si="9"/>
        <v>0</v>
      </c>
      <c r="U246" s="96">
        <f t="shared" si="10"/>
        <v>0</v>
      </c>
    </row>
    <row r="247" spans="1:21" ht="15">
      <c r="A247" s="143">
        <v>241</v>
      </c>
      <c r="B247" s="94" t="s">
        <v>194</v>
      </c>
      <c r="C247" s="94" t="s">
        <v>199</v>
      </c>
      <c r="D247" s="94" t="s">
        <v>362</v>
      </c>
      <c r="E247" s="94" t="s">
        <v>8</v>
      </c>
      <c r="F247" s="79" t="s">
        <v>482</v>
      </c>
      <c r="G247" s="80" t="s">
        <v>494</v>
      </c>
      <c r="H247" s="90">
        <v>107.8</v>
      </c>
      <c r="I247" s="59"/>
      <c r="J247" s="59">
        <v>1</v>
      </c>
      <c r="K247" s="59"/>
      <c r="L247" s="59"/>
      <c r="M247" s="59">
        <v>1</v>
      </c>
      <c r="N247" s="59">
        <v>1</v>
      </c>
      <c r="O247" s="59"/>
      <c r="P247" s="59"/>
      <c r="Q247" s="59">
        <v>1</v>
      </c>
      <c r="R247" s="123">
        <f>'Úklid kategorie'!$F$6</f>
        <v>0</v>
      </c>
      <c r="S247" s="95">
        <f t="shared" si="11"/>
        <v>2848.9958933333332</v>
      </c>
      <c r="T247" s="96">
        <f t="shared" si="9"/>
        <v>0</v>
      </c>
      <c r="U247" s="96">
        <f t="shared" si="10"/>
        <v>0</v>
      </c>
    </row>
    <row r="248" spans="1:21" ht="15">
      <c r="A248" s="143">
        <v>242</v>
      </c>
      <c r="B248" s="94" t="s">
        <v>194</v>
      </c>
      <c r="C248" s="94" t="s">
        <v>199</v>
      </c>
      <c r="D248" s="94" t="s">
        <v>363</v>
      </c>
      <c r="E248" s="94" t="s">
        <v>8</v>
      </c>
      <c r="F248" s="79" t="s">
        <v>482</v>
      </c>
      <c r="G248" s="80" t="s">
        <v>494</v>
      </c>
      <c r="H248" s="90">
        <v>45.01</v>
      </c>
      <c r="I248" s="59"/>
      <c r="J248" s="59">
        <v>1</v>
      </c>
      <c r="K248" s="59"/>
      <c r="L248" s="59"/>
      <c r="M248" s="59">
        <v>1</v>
      </c>
      <c r="N248" s="59">
        <v>1</v>
      </c>
      <c r="O248" s="59"/>
      <c r="P248" s="59"/>
      <c r="Q248" s="59">
        <v>1</v>
      </c>
      <c r="R248" s="123">
        <f>'Úklid kategorie'!$F$6</f>
        <v>0</v>
      </c>
      <c r="S248" s="95">
        <f t="shared" si="11"/>
        <v>1189.5482853333333</v>
      </c>
      <c r="T248" s="96">
        <f t="shared" si="9"/>
        <v>0</v>
      </c>
      <c r="U248" s="96">
        <f t="shared" si="10"/>
        <v>0</v>
      </c>
    </row>
    <row r="249" spans="1:21" ht="15">
      <c r="A249" s="143">
        <v>243</v>
      </c>
      <c r="B249" s="94" t="s">
        <v>194</v>
      </c>
      <c r="C249" s="94" t="s">
        <v>199</v>
      </c>
      <c r="D249" s="94" t="s">
        <v>364</v>
      </c>
      <c r="E249" s="94" t="s">
        <v>8</v>
      </c>
      <c r="F249" s="79" t="s">
        <v>482</v>
      </c>
      <c r="G249" s="80" t="s">
        <v>494</v>
      </c>
      <c r="H249" s="90">
        <v>64.58</v>
      </c>
      <c r="I249" s="59"/>
      <c r="J249" s="59">
        <v>1</v>
      </c>
      <c r="K249" s="59"/>
      <c r="L249" s="59"/>
      <c r="M249" s="59">
        <v>1</v>
      </c>
      <c r="N249" s="59">
        <v>1</v>
      </c>
      <c r="O249" s="59"/>
      <c r="P249" s="59"/>
      <c r="Q249" s="59">
        <v>1</v>
      </c>
      <c r="R249" s="123">
        <f>'Úklid kategorie'!$F$6</f>
        <v>0</v>
      </c>
      <c r="S249" s="95">
        <f t="shared" si="11"/>
        <v>1706.7546826666667</v>
      </c>
      <c r="T249" s="96">
        <f t="shared" si="9"/>
        <v>0</v>
      </c>
      <c r="U249" s="96">
        <f t="shared" si="10"/>
        <v>0</v>
      </c>
    </row>
    <row r="250" spans="1:21" ht="15">
      <c r="A250" s="140">
        <v>244</v>
      </c>
      <c r="B250" s="91" t="s">
        <v>194</v>
      </c>
      <c r="C250" s="91" t="s">
        <v>200</v>
      </c>
      <c r="D250" s="91" t="s">
        <v>365</v>
      </c>
      <c r="E250" s="91" t="s">
        <v>453</v>
      </c>
      <c r="F250" s="82" t="s">
        <v>480</v>
      </c>
      <c r="G250" s="85" t="s">
        <v>490</v>
      </c>
      <c r="H250" s="84">
        <v>3.38</v>
      </c>
      <c r="I250" s="63"/>
      <c r="J250" s="63">
        <v>1</v>
      </c>
      <c r="K250" s="63"/>
      <c r="L250" s="63"/>
      <c r="M250" s="63">
        <v>1</v>
      </c>
      <c r="N250" s="63">
        <v>1</v>
      </c>
      <c r="O250" s="63"/>
      <c r="P250" s="63">
        <v>1</v>
      </c>
      <c r="Q250" s="63"/>
      <c r="R250" s="111">
        <f>'Úklid kategorie'!$F$9</f>
        <v>0</v>
      </c>
      <c r="S250" s="98">
        <f t="shared" si="11"/>
        <v>89.61010933333333</v>
      </c>
      <c r="T250" s="99">
        <f t="shared" si="9"/>
        <v>0</v>
      </c>
      <c r="U250" s="99">
        <f t="shared" si="10"/>
        <v>0</v>
      </c>
    </row>
    <row r="251" spans="1:21" ht="15">
      <c r="A251" s="140">
        <v>245</v>
      </c>
      <c r="B251" s="91" t="s">
        <v>194</v>
      </c>
      <c r="C251" s="91" t="s">
        <v>200</v>
      </c>
      <c r="D251" s="91" t="s">
        <v>366</v>
      </c>
      <c r="E251" s="91" t="s">
        <v>454</v>
      </c>
      <c r="F251" s="82" t="s">
        <v>480</v>
      </c>
      <c r="G251" s="85" t="s">
        <v>490</v>
      </c>
      <c r="H251" s="84">
        <v>8.61</v>
      </c>
      <c r="I251" s="63"/>
      <c r="J251" s="63">
        <v>1</v>
      </c>
      <c r="K251" s="63"/>
      <c r="L251" s="63"/>
      <c r="M251" s="63">
        <v>1</v>
      </c>
      <c r="N251" s="63">
        <v>1</v>
      </c>
      <c r="O251" s="63"/>
      <c r="P251" s="63">
        <v>1</v>
      </c>
      <c r="Q251" s="63"/>
      <c r="R251" s="111">
        <f>'Úklid kategorie'!$F$9</f>
        <v>0</v>
      </c>
      <c r="S251" s="98">
        <f t="shared" si="11"/>
        <v>228.26717200000002</v>
      </c>
      <c r="T251" s="99">
        <f t="shared" si="9"/>
        <v>0</v>
      </c>
      <c r="U251" s="99">
        <f t="shared" si="10"/>
        <v>0</v>
      </c>
    </row>
    <row r="252" spans="1:21" ht="15">
      <c r="A252" s="141">
        <v>246</v>
      </c>
      <c r="B252" s="92" t="s">
        <v>194</v>
      </c>
      <c r="C252" s="92" t="s">
        <v>200</v>
      </c>
      <c r="D252" s="92" t="s">
        <v>367</v>
      </c>
      <c r="E252" s="92" t="s">
        <v>455</v>
      </c>
      <c r="F252" s="86" t="s">
        <v>480</v>
      </c>
      <c r="G252" s="89" t="s">
        <v>492</v>
      </c>
      <c r="H252" s="88">
        <v>1.44</v>
      </c>
      <c r="I252" s="64"/>
      <c r="J252" s="64"/>
      <c r="K252" s="64"/>
      <c r="L252" s="64"/>
      <c r="M252" s="64"/>
      <c r="N252" s="64">
        <v>1</v>
      </c>
      <c r="O252" s="64"/>
      <c r="P252" s="64"/>
      <c r="Q252" s="64"/>
      <c r="R252" s="122">
        <f>'Úklid kategorie'!$F$11</f>
        <v>0</v>
      </c>
      <c r="S252" s="100">
        <f t="shared" si="11"/>
        <v>1.44</v>
      </c>
      <c r="T252" s="101">
        <f t="shared" si="9"/>
        <v>0</v>
      </c>
      <c r="U252" s="101">
        <f t="shared" si="10"/>
        <v>0</v>
      </c>
    </row>
    <row r="253" spans="1:21" ht="15">
      <c r="A253" s="141">
        <v>247</v>
      </c>
      <c r="B253" s="92" t="s">
        <v>194</v>
      </c>
      <c r="C253" s="92" t="s">
        <v>200</v>
      </c>
      <c r="D253" s="92" t="s">
        <v>368</v>
      </c>
      <c r="E253" s="92" t="s">
        <v>456</v>
      </c>
      <c r="F253" s="86" t="s">
        <v>480</v>
      </c>
      <c r="G253" s="89" t="s">
        <v>492</v>
      </c>
      <c r="H253" s="88">
        <v>10.6</v>
      </c>
      <c r="I253" s="64"/>
      <c r="J253" s="64"/>
      <c r="K253" s="64"/>
      <c r="L253" s="64"/>
      <c r="M253" s="64"/>
      <c r="N253" s="64">
        <v>1</v>
      </c>
      <c r="O253" s="64"/>
      <c r="P253" s="64"/>
      <c r="Q253" s="64"/>
      <c r="R253" s="122">
        <f>'Úklid kategorie'!$F$11</f>
        <v>0</v>
      </c>
      <c r="S253" s="100">
        <f t="shared" si="11"/>
        <v>10.6</v>
      </c>
      <c r="T253" s="101">
        <f t="shared" si="9"/>
        <v>0</v>
      </c>
      <c r="U253" s="101">
        <f t="shared" si="10"/>
        <v>0</v>
      </c>
    </row>
    <row r="254" spans="1:21" ht="15">
      <c r="A254" s="141">
        <v>248</v>
      </c>
      <c r="B254" s="92" t="s">
        <v>194</v>
      </c>
      <c r="C254" s="92" t="s">
        <v>200</v>
      </c>
      <c r="D254" s="92" t="s">
        <v>369</v>
      </c>
      <c r="E254" s="92" t="s">
        <v>14</v>
      </c>
      <c r="F254" s="86" t="s">
        <v>484</v>
      </c>
      <c r="G254" s="89" t="s">
        <v>492</v>
      </c>
      <c r="H254" s="88">
        <v>91.82</v>
      </c>
      <c r="I254" s="64"/>
      <c r="J254" s="64"/>
      <c r="K254" s="64"/>
      <c r="L254" s="64"/>
      <c r="M254" s="64"/>
      <c r="N254" s="64">
        <v>1</v>
      </c>
      <c r="O254" s="64"/>
      <c r="P254" s="64"/>
      <c r="Q254" s="64"/>
      <c r="R254" s="122">
        <f>'Úklid kategorie'!$F$11</f>
        <v>0</v>
      </c>
      <c r="S254" s="100">
        <f t="shared" si="11"/>
        <v>91.82</v>
      </c>
      <c r="T254" s="101">
        <f t="shared" si="9"/>
        <v>0</v>
      </c>
      <c r="U254" s="101">
        <f t="shared" si="10"/>
        <v>0</v>
      </c>
    </row>
    <row r="255" spans="1:21" ht="15">
      <c r="A255" s="141">
        <v>249</v>
      </c>
      <c r="B255" s="92" t="s">
        <v>194</v>
      </c>
      <c r="C255" s="92" t="s">
        <v>200</v>
      </c>
      <c r="D255" s="92" t="s">
        <v>370</v>
      </c>
      <c r="E255" s="92" t="s">
        <v>457</v>
      </c>
      <c r="F255" s="86" t="s">
        <v>480</v>
      </c>
      <c r="G255" s="89" t="s">
        <v>492</v>
      </c>
      <c r="H255" s="88">
        <v>23.48</v>
      </c>
      <c r="I255" s="64"/>
      <c r="J255" s="64"/>
      <c r="K255" s="64"/>
      <c r="L255" s="64"/>
      <c r="M255" s="64"/>
      <c r="N255" s="64">
        <v>1</v>
      </c>
      <c r="O255" s="64"/>
      <c r="P255" s="64"/>
      <c r="Q255" s="64"/>
      <c r="R255" s="122">
        <f>'Úklid kategorie'!$F$11</f>
        <v>0</v>
      </c>
      <c r="S255" s="100">
        <f t="shared" si="11"/>
        <v>23.48</v>
      </c>
      <c r="T255" s="101">
        <f t="shared" si="9"/>
        <v>0</v>
      </c>
      <c r="U255" s="101">
        <f t="shared" si="10"/>
        <v>0</v>
      </c>
    </row>
    <row r="256" spans="1:21" ht="15">
      <c r="A256" s="143">
        <v>250</v>
      </c>
      <c r="B256" s="94" t="s">
        <v>194</v>
      </c>
      <c r="C256" s="94" t="s">
        <v>200</v>
      </c>
      <c r="D256" s="94" t="s">
        <v>371</v>
      </c>
      <c r="E256" s="94" t="s">
        <v>27</v>
      </c>
      <c r="F256" s="79" t="s">
        <v>482</v>
      </c>
      <c r="G256" s="80" t="s">
        <v>494</v>
      </c>
      <c r="H256" s="90">
        <v>31.34</v>
      </c>
      <c r="I256" s="59"/>
      <c r="J256" s="59">
        <v>1</v>
      </c>
      <c r="K256" s="59"/>
      <c r="L256" s="59"/>
      <c r="M256" s="59">
        <v>1</v>
      </c>
      <c r="N256" s="59">
        <v>1</v>
      </c>
      <c r="O256" s="59"/>
      <c r="P256" s="59"/>
      <c r="Q256" s="59">
        <v>1</v>
      </c>
      <c r="R256" s="123">
        <f>'Úklid kategorie'!$F$6</f>
        <v>0</v>
      </c>
      <c r="S256" s="95">
        <f t="shared" si="11"/>
        <v>828.2702346666667</v>
      </c>
      <c r="T256" s="96">
        <f t="shared" si="9"/>
        <v>0</v>
      </c>
      <c r="U256" s="96">
        <f t="shared" si="10"/>
        <v>0</v>
      </c>
    </row>
    <row r="257" spans="1:21" ht="15">
      <c r="A257" s="146">
        <v>251</v>
      </c>
      <c r="B257" s="125" t="s">
        <v>194</v>
      </c>
      <c r="C257" s="125" t="s">
        <v>200</v>
      </c>
      <c r="D257" s="125" t="s">
        <v>372</v>
      </c>
      <c r="E257" s="125" t="s">
        <v>8</v>
      </c>
      <c r="F257" s="126" t="s">
        <v>482</v>
      </c>
      <c r="G257" s="127" t="s">
        <v>494</v>
      </c>
      <c r="H257" s="128">
        <v>25.47</v>
      </c>
      <c r="I257" s="129"/>
      <c r="J257" s="129">
        <v>1</v>
      </c>
      <c r="K257" s="129"/>
      <c r="L257" s="129"/>
      <c r="M257" s="129">
        <v>1</v>
      </c>
      <c r="N257" s="129">
        <v>1</v>
      </c>
      <c r="O257" s="129"/>
      <c r="P257" s="129"/>
      <c r="Q257" s="129">
        <v>1</v>
      </c>
      <c r="R257" s="130">
        <f>'Úklid kategorie'!$F$6</f>
        <v>0</v>
      </c>
      <c r="S257" s="131">
        <f t="shared" si="11"/>
        <v>673.134744</v>
      </c>
      <c r="T257" s="132">
        <f t="shared" si="9"/>
        <v>0</v>
      </c>
      <c r="U257" s="132">
        <f t="shared" si="10"/>
        <v>0</v>
      </c>
    </row>
    <row r="258" spans="1:21" ht="51" customHeight="1" thickBot="1">
      <c r="A258" s="147">
        <v>1</v>
      </c>
      <c r="B258" s="133" t="s">
        <v>194</v>
      </c>
      <c r="C258" s="217" t="s">
        <v>498</v>
      </c>
      <c r="D258" s="217"/>
      <c r="E258" s="134" t="s">
        <v>496</v>
      </c>
      <c r="F258" s="134" t="s">
        <v>497</v>
      </c>
      <c r="G258" s="133" t="s">
        <v>154</v>
      </c>
      <c r="H258" s="135">
        <f>465*2</f>
        <v>930</v>
      </c>
      <c r="I258" s="136"/>
      <c r="J258" s="136"/>
      <c r="K258" s="136"/>
      <c r="L258" s="136"/>
      <c r="M258" s="136"/>
      <c r="N258" s="136"/>
      <c r="O258" s="136"/>
      <c r="P258" s="136"/>
      <c r="Q258" s="136">
        <v>1</v>
      </c>
      <c r="R258" s="137">
        <f>'Úklid kategorie'!$F$12</f>
        <v>0</v>
      </c>
      <c r="S258" s="135">
        <f aca="true" t="shared" si="12" ref="S258">(H258*I258*30.4167)+(H258*J258*21)+(H258*K258*4.3452)+(H258*L258*4.3452)+(H258*M258*4.3452)+H258*N258+(H258*O258/3)+(H258*P258/6)+(H258*Q258/12)</f>
        <v>77.5</v>
      </c>
      <c r="T258" s="138">
        <f aca="true" t="shared" si="13" ref="T258">R258*S258</f>
        <v>0</v>
      </c>
      <c r="U258" s="138">
        <f aca="true" t="shared" si="14" ref="U258">T258*12</f>
        <v>0</v>
      </c>
    </row>
    <row r="259" spans="1:21" ht="15.75" thickBot="1">
      <c r="A259" s="69"/>
      <c r="B259" s="70"/>
      <c r="C259" s="70"/>
      <c r="D259" s="70"/>
      <c r="E259" s="70"/>
      <c r="F259" s="71"/>
      <c r="G259" s="72"/>
      <c r="H259" s="73"/>
      <c r="I259" s="74"/>
      <c r="J259" s="74"/>
      <c r="K259" s="74"/>
      <c r="L259" s="74"/>
      <c r="M259" s="74"/>
      <c r="N259" s="74"/>
      <c r="O259" s="74"/>
      <c r="P259" s="74"/>
      <c r="Q259" s="74"/>
      <c r="R259" s="75"/>
      <c r="S259" s="76">
        <f>SUM(S7:S258)</f>
        <v>143936.28035066673</v>
      </c>
      <c r="T259" s="77"/>
      <c r="U259" s="77"/>
    </row>
    <row r="260" spans="1:21" ht="21.75" thickBot="1">
      <c r="A260" s="19"/>
      <c r="B260" s="20"/>
      <c r="C260" s="20"/>
      <c r="D260" s="20"/>
      <c r="E260" s="20"/>
      <c r="G260" s="21"/>
      <c r="I260" s="23"/>
      <c r="J260" s="23"/>
      <c r="K260" s="23"/>
      <c r="L260" s="23"/>
      <c r="M260" s="23"/>
      <c r="N260" s="23"/>
      <c r="O260" s="23"/>
      <c r="P260" s="23"/>
      <c r="Q260" s="23"/>
      <c r="R260" s="225" t="s">
        <v>192</v>
      </c>
      <c r="S260" s="226"/>
      <c r="T260" s="227"/>
      <c r="U260" s="149">
        <f>SUM(U7:U259)</f>
        <v>0</v>
      </c>
    </row>
    <row r="261" spans="1:21" s="6" customFormat="1" ht="21">
      <c r="A261" s="19"/>
      <c r="B261" s="20"/>
      <c r="C261" s="20"/>
      <c r="D261" s="20"/>
      <c r="E261" s="20"/>
      <c r="F261" s="20"/>
      <c r="G261" s="21"/>
      <c r="H261" s="22"/>
      <c r="I261" s="23"/>
      <c r="J261" s="23"/>
      <c r="K261" s="23"/>
      <c r="L261" s="23"/>
      <c r="M261" s="23"/>
      <c r="N261" s="23"/>
      <c r="O261" s="23"/>
      <c r="P261" s="23"/>
      <c r="Q261" s="23"/>
      <c r="R261" s="24"/>
      <c r="S261" s="24"/>
      <c r="T261" s="24"/>
      <c r="U261" s="25"/>
    </row>
    <row r="262" spans="1:21" s="6" customFormat="1" ht="16.5" customHeight="1">
      <c r="A262" s="15"/>
      <c r="B262" s="15"/>
      <c r="C262" s="15"/>
      <c r="D262" s="15"/>
      <c r="E262" s="15"/>
      <c r="F262" s="15"/>
      <c r="G262" s="15"/>
      <c r="H262" s="15"/>
      <c r="I262" s="15"/>
      <c r="R262" s="16"/>
      <c r="S262" s="12"/>
      <c r="T262" s="17"/>
      <c r="U262" s="18"/>
    </row>
  </sheetData>
  <sheetProtection algorithmName="SHA-512" hashValue="rVovEkbroGAoQcWvs/gQV04PmMaQKysnquBxNOIUjDYVVggm7CxbaZ547+kcz0BQJAQqNtA4AXhm9pre8u+tvw==" saltValue="Gyhu+HmnUPg5sEOLFovMsQ==" spinCount="100000" sheet="1" objects="1" scenarios="1"/>
  <mergeCells count="25">
    <mergeCell ref="C258:D258"/>
    <mergeCell ref="A2:J2"/>
    <mergeCell ref="T4:T6"/>
    <mergeCell ref="U4:U6"/>
    <mergeCell ref="R260:T260"/>
    <mergeCell ref="K5:L5"/>
    <mergeCell ref="M5:M6"/>
    <mergeCell ref="N5:N6"/>
    <mergeCell ref="O5:O6"/>
    <mergeCell ref="R4:R6"/>
    <mergeCell ref="A3:F3"/>
    <mergeCell ref="G3:U3"/>
    <mergeCell ref="A4:A6"/>
    <mergeCell ref="P5:P6"/>
    <mergeCell ref="Q5:Q6"/>
    <mergeCell ref="B4:B6"/>
    <mergeCell ref="H4:H6"/>
    <mergeCell ref="I4:Q4"/>
    <mergeCell ref="I5:J5"/>
    <mergeCell ref="S4:S6"/>
    <mergeCell ref="C4:C6"/>
    <mergeCell ref="D4:D6"/>
    <mergeCell ref="E4:E6"/>
    <mergeCell ref="F4:F6"/>
    <mergeCell ref="G4:G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55" r:id="rId1"/>
  <ignoredErrors>
    <ignoredError sqref="D7:D257" numberStoredAsText="1"/>
    <ignoredError sqref="R165 R37 R195:R215 R47:R54 R223 R46 R95 R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Kratochvíl</dc:creator>
  <cp:keywords/>
  <dc:description/>
  <cp:lastModifiedBy>Štěpán Mátl</cp:lastModifiedBy>
  <cp:lastPrinted>2022-10-07T08:36:50Z</cp:lastPrinted>
  <dcterms:created xsi:type="dcterms:W3CDTF">2021-10-08T12:20:57Z</dcterms:created>
  <dcterms:modified xsi:type="dcterms:W3CDTF">2022-11-11T09:11:41Z</dcterms:modified>
  <cp:category/>
  <cp:version/>
  <cp:contentType/>
  <cp:contentStatus/>
</cp:coreProperties>
</file>