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4\1 výzva\"/>
    </mc:Choice>
  </mc:AlternateContent>
  <xr:revisionPtr revIDLastSave="0" documentId="13_ncr:1_{9E6B635D-89F7-4535-AB37-591CFB566A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<sst xmlns="http://schemas.openxmlformats.org/spreadsheetml/2006/main" count="40" uniqueCount="38">
  <si>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</si>
  <si>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</si>
  <si>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</si>
  <si>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</si>
  <si>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</si>
  <si>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</si>
  <si>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</si>
  <si>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</si>
  <si>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</si>
  <si>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</si>
  <si>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</si>
  <si>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</si>
  <si>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</si>
  <si>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</si>
  <si>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</si>
  <si>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</si>
  <si>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</si>
  <si>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</si>
  <si>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</si>
  <si>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</si>
  <si>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</si>
  <si>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</si>
  <si>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</si>
  <si>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</si>
  <si>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</si>
  <si>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</si>
  <si>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</si>
  <si>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</si>
  <si>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054 - 2022 (originální)</t>
  </si>
  <si>
    <t>ks</t>
  </si>
  <si>
    <t>Optický válec pro tiskárnu Brother DCP-L2512D</t>
  </si>
  <si>
    <t>Společná faktura</t>
  </si>
  <si>
    <t>NE</t>
  </si>
  <si>
    <t>SKM - Hana Menclová, 
Tel.: 37763 4853,
E-mail: hmenclov@skm.zcu.cz</t>
  </si>
  <si>
    <t xml:space="preserve"> Kollárova 19, 
301 00 Plzeň,
Správa kolejí a menz,
místnost KO 222</t>
  </si>
  <si>
    <r>
      <t xml:space="preserve">
Toner do tiskárny Brother L2512D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</si>
  <si>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 xml:space="preserve">Originální toner. Výtěžnost 3 000 stran. </t>
  </si>
  <si>
    <t>Originální válec. Výtěžnost min.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</si>
</sst>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69" zoomScaleNormal="69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7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hidden="1" customWidth="1"/>
    <col min="12" max="12" width="36" customWidth="1"/>
    <col min="13" max="13" width="28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74" t="s">
        <v>28</v>
      </c>
      <c r="C1" s="75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58" t="s">
        <v>27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57.75" customHeight="1" thickTop="1" x14ac:dyDescent="0.25">
      <c r="B7" s="60">
        <v>1</v>
      </c>
      <c r="C7" s="70" t="s">
        <v>35</v>
      </c>
      <c r="D7" s="61">
        <v>12</v>
      </c>
      <c r="E7" s="62" t="s">
        <v>29</v>
      </c>
      <c r="F7" s="70" t="s">
        <v>36</v>
      </c>
      <c r="G7" s="95"/>
      <c r="H7" s="63" t="str">
        <f t="shared" ref="H7:H8" si="0">IF(P7&gt;1999,"ANO","NE")</f>
        <v>NE</v>
      </c>
      <c r="I7" s="86" t="s">
        <v>31</v>
      </c>
      <c r="J7" s="91" t="s">
        <v>32</v>
      </c>
      <c r="K7" s="64"/>
      <c r="L7" s="86" t="s">
        <v>33</v>
      </c>
      <c r="M7" s="86" t="s">
        <v>34</v>
      </c>
      <c r="N7" s="88">
        <v>21</v>
      </c>
      <c r="O7" s="65">
        <f>D7*P7</f>
        <v>19200</v>
      </c>
      <c r="P7" s="66">
        <v>1600</v>
      </c>
      <c r="Q7" s="93"/>
      <c r="R7" s="67">
        <f>D7*Q7</f>
        <v>0</v>
      </c>
      <c r="S7" s="68" t="str">
        <f t="shared" ref="S7" si="1">IF(ISNUMBER(Q7), IF(Q7&gt;P7,"NEVYHOVUJE","VYHOVUJE")," ")</f>
        <v xml:space="preserve"> </v>
      </c>
      <c r="T7" s="72"/>
      <c r="U7" s="72" t="s">
        <v>10</v>
      </c>
    </row>
    <row r="8" spans="1:21" s="5" customFormat="1" ht="56.25" customHeight="1" thickBot="1" x14ac:dyDescent="0.3">
      <c r="B8" s="50">
        <v>2</v>
      </c>
      <c r="C8" s="59" t="s">
        <v>30</v>
      </c>
      <c r="D8" s="51">
        <v>6</v>
      </c>
      <c r="E8" s="52" t="s">
        <v>29</v>
      </c>
      <c r="F8" s="71" t="s">
        <v>37</v>
      </c>
      <c r="G8" s="96"/>
      <c r="H8" s="53" t="str">
        <f t="shared" si="0"/>
        <v>NE</v>
      </c>
      <c r="I8" s="90"/>
      <c r="J8" s="92"/>
      <c r="K8" s="69"/>
      <c r="L8" s="87"/>
      <c r="M8" s="87"/>
      <c r="N8" s="89"/>
      <c r="O8" s="54">
        <f t="shared" ref="O8" si="2">D8*P8</f>
        <v>9000</v>
      </c>
      <c r="P8" s="55">
        <v>1500</v>
      </c>
      <c r="Q8" s="94"/>
      <c r="R8" s="56">
        <f t="shared" ref="R8" si="3">D8*Q8</f>
        <v>0</v>
      </c>
      <c r="S8" s="57" t="str">
        <f t="shared" ref="S8" si="4">IF(ISNUMBER(Q8), IF(Q8&gt;P8,"NEVYHOVUJE","VYHOVUJE")," ")</f>
        <v xml:space="preserve"> </v>
      </c>
      <c r="T8" s="73"/>
      <c r="U8" s="73"/>
    </row>
    <row r="9" spans="1:21" ht="16.5" thickTop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48"/>
      <c r="S9" s="5"/>
      <c r="T9" s="5"/>
    </row>
    <row r="10" spans="1:21" ht="60.75" customHeight="1" thickTop="1" thickBot="1" x14ac:dyDescent="0.3">
      <c r="A10" s="5"/>
      <c r="B10" s="81" t="s">
        <v>14</v>
      </c>
      <c r="C10" s="82"/>
      <c r="D10" s="82"/>
      <c r="E10" s="82"/>
      <c r="F10" s="82"/>
      <c r="G10" s="82"/>
      <c r="H10" s="37"/>
      <c r="I10" s="27"/>
      <c r="J10" s="27"/>
      <c r="K10" s="27"/>
      <c r="L10" s="12"/>
      <c r="M10" s="12"/>
      <c r="N10" s="28"/>
      <c r="O10" s="28"/>
      <c r="P10" s="29" t="s">
        <v>11</v>
      </c>
      <c r="Q10" s="83" t="s">
        <v>12</v>
      </c>
      <c r="R10" s="84"/>
      <c r="S10" s="85"/>
      <c r="T10" s="22"/>
      <c r="U10" s="30"/>
    </row>
    <row r="11" spans="1:21" ht="33.75" customHeight="1" thickTop="1" thickBot="1" x14ac:dyDescent="0.3">
      <c r="A11" s="5"/>
      <c r="B11" s="76" t="s">
        <v>15</v>
      </c>
      <c r="C11" s="77"/>
      <c r="D11" s="77"/>
      <c r="E11" s="77"/>
      <c r="F11" s="77"/>
      <c r="G11" s="77"/>
      <c r="H11" s="38"/>
      <c r="I11" s="31"/>
      <c r="L11" s="10"/>
      <c r="M11" s="10"/>
      <c r="N11" s="32"/>
      <c r="O11" s="32"/>
      <c r="P11" s="33">
        <f>SUM(O7:O8)</f>
        <v>28200</v>
      </c>
      <c r="Q11" s="78">
        <f>SUM(R7:R8)</f>
        <v>0</v>
      </c>
      <c r="R11" s="79"/>
      <c r="S11" s="80"/>
      <c r="T11" s="5"/>
    </row>
    <row r="12" spans="1:21" ht="14.25" customHeight="1" thickTop="1" x14ac:dyDescent="0.25">
      <c r="A12" s="5"/>
      <c r="B12" s="5"/>
      <c r="K12" s="5"/>
      <c r="L12" s="5"/>
      <c r="M12" s="5"/>
      <c r="P12" s="5"/>
      <c r="Q12" s="5"/>
      <c r="R12" s="5"/>
      <c r="S12" s="5"/>
      <c r="T12" s="5"/>
    </row>
    <row r="13" spans="1:21" ht="14.25" customHeight="1" x14ac:dyDescent="0.25">
      <c r="A13" s="5"/>
      <c r="B13" s="41"/>
      <c r="K13" s="5"/>
      <c r="L13" s="5"/>
      <c r="M13" s="5"/>
      <c r="P13" s="5"/>
      <c r="Q13" s="5"/>
      <c r="R13" s="5"/>
      <c r="S13" s="5"/>
      <c r="T13" s="5"/>
    </row>
    <row r="14" spans="1:21" ht="14.25" customHeight="1" x14ac:dyDescent="0.25">
      <c r="A14" s="5"/>
      <c r="B14" s="42"/>
      <c r="C14" s="41"/>
      <c r="K14" s="5"/>
      <c r="L14" s="5"/>
      <c r="M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M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M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M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M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 x14ac:dyDescent="0.25"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VRZI2pX+6fKCUGV6dQXT5tptl2djFOFxhYFrKvY7i4qahdWn3FFf9zwPWR/LVBU9HAIjUFKa7olJ2aJYAK8Qw==" saltValue="DaiAycwWIT2/7rCbPnLQQw==" spinCount="100000" sheet="1" objects="1" scenarios="1"/>
  <mergeCells count="12">
    <mergeCell ref="B11:G11"/>
    <mergeCell ref="Q11:S11"/>
    <mergeCell ref="B10:G10"/>
    <mergeCell ref="Q10:S10"/>
    <mergeCell ref="L7:L8"/>
    <mergeCell ref="M7:M8"/>
    <mergeCell ref="N7:N8"/>
    <mergeCell ref="I7:I8"/>
    <mergeCell ref="J7:J8"/>
    <mergeCell ref="T7:T8"/>
    <mergeCell ref="U7:U8"/>
    <mergeCell ref="B1:C1"/>
  </mergeCells>
  <conditionalFormatting sqref="B7:B8">
    <cfRule type="containsBlanks" dxfId="12" priority="61">
      <formula>LEN(TRIM(B7))=0</formula>
    </cfRule>
  </conditionalFormatting>
  <conditionalFormatting sqref="B7:B8">
    <cfRule type="cellIs" dxfId="11" priority="56" operator="greaterThanOrEqual">
      <formula>1</formula>
    </cfRule>
  </conditionalFormatting>
  <conditionalFormatting sqref="S7:S8">
    <cfRule type="cellIs" dxfId="10" priority="53" operator="equal">
      <formula>"VYHOVUJE"</formula>
    </cfRule>
  </conditionalFormatting>
  <conditionalFormatting sqref="S7:S8">
    <cfRule type="cellIs" dxfId="9" priority="52" operator="equal">
      <formula>"NEVYHOVUJE"</formula>
    </cfRule>
  </conditionalFormatting>
  <conditionalFormatting sqref="G7:G8 Q7:Q8">
    <cfRule type="containsBlanks" dxfId="8" priority="33">
      <formula>LEN(TRIM(G7))=0</formula>
    </cfRule>
  </conditionalFormatting>
  <conditionalFormatting sqref="G7:G8 Q7:Q8">
    <cfRule type="notContainsBlanks" dxfId="7" priority="31">
      <formula>LEN(TRIM(G7))&gt;0</formula>
    </cfRule>
  </conditionalFormatting>
  <conditionalFormatting sqref="G7:G8 Q7:Q8">
    <cfRule type="notContainsBlanks" dxfId="6" priority="30">
      <formula>LEN(TRIM(G7))&gt;0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Blanks" dxfId="4" priority="7">
      <formula>LEN(TRIM(H7))=0</formula>
    </cfRule>
  </conditionalFormatting>
  <conditionalFormatting sqref="H7:H8">
    <cfRule type="notContainsBlanks" dxfId="3" priority="8">
      <formula>LEN(TRIM(H7))&gt;0</formula>
    </cfRule>
  </conditionalFormatting>
  <conditionalFormatting sqref="H7:H8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">
    <cfRule type="containsBlanks" dxfId="0" priority="2">
      <formula>LEN(TRIM(D8))=0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2022-11-08T08:00:15Z</dcterms:modified>
</cp:coreProperties>
</file>