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1\1 výzva\"/>
    </mc:Choice>
  </mc:AlternateContent>
  <xr:revisionPtr revIDLastSave="0" documentId="13_ncr:1_{E57B8457-AF12-4BE5-BC93-DC63AFCCC6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R11" i="1"/>
  <c r="O9" i="1"/>
  <c r="O10" i="1"/>
  <c r="O11" i="1"/>
  <c r="O12" i="1"/>
  <c r="O13" i="1"/>
  <c r="R12" i="1"/>
  <c r="S12" i="1"/>
  <c r="R13" i="1"/>
  <c r="S13" i="1"/>
  <c r="H9" i="1"/>
  <c r="H10" i="1"/>
  <c r="H11" i="1"/>
  <c r="H12" i="1"/>
  <c r="H13" i="1"/>
  <c r="S11" i="1" l="1"/>
  <c r="S9" i="1"/>
  <c r="S10" i="1"/>
  <c r="R14" i="1"/>
  <c r="S14" i="1"/>
  <c r="O14" i="1"/>
  <c r="H14" i="1"/>
  <c r="H7" i="1" l="1"/>
  <c r="H8" i="1"/>
  <c r="S8" i="1" l="1"/>
  <c r="R8" i="1"/>
  <c r="O8" i="1"/>
  <c r="O7" i="1" l="1"/>
  <c r="P17" i="1" s="1"/>
  <c r="S7" i="1" l="1"/>
  <c r="R7" i="1"/>
  <c r="Q17" i="1" s="1"/>
</calcChain>
</file>

<file path=xl/sharedStrings.xml><?xml version="1.0" encoding="utf-8"?>
<sst xmlns="http://schemas.openxmlformats.org/spreadsheetml/2006/main" count="63" uniqueCount="49">
  <si>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</si>
  <si>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</si>
  <si>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</si>
  <si>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</si>
  <si>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</si>
  <si>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</si>
  <si>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</si>
  <si>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</si>
  <si>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</si>
  <si>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</si>
  <si>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</si>
  <si>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</si>
  <si>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</si>
  <si>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</si>
  <si>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</si>
  <si>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</si>
  <si>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</si>
  <si>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</si>
  <si>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</si>
  <si>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</si>
  <si>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</si>
  <si>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</si>
  <si>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</si>
  <si>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</si>
  <si>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</si>
  <si>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</si>
  <si>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</si>
  <si>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</si>
  <si>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ks</t>
  </si>
  <si>
    <t>Samostatná faktura</t>
  </si>
  <si>
    <t>NE</t>
  </si>
  <si>
    <t>Příloha č. 2 Kupní smlouvy - technická specifikace
Tonery (II.) 051 - 2022 (originální)</t>
  </si>
  <si>
    <t>KAR - Ing. Kamil Eckhardt,
Tel.: 37763 3006,
E-mail: eckhardt@fek.zcu.cz</t>
  </si>
  <si>
    <t>Univerzitní 22, 
301 00 Plzeň,
Fakulta ekonomická - Děkanát,
místnost UL 401b</t>
  </si>
  <si>
    <t>PS-A  Michaela Cíglerová,
Tel.: 606 665 199,
E-mail: ciglerov@ps.zcu.cz</t>
  </si>
  <si>
    <t>Kollárova 19, 
301 00 Plzeň,
Provoz a služby - Autodoprava,
místnost KO 217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</si>
  <si>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black</t>
    </r>
  </si>
  <si>
    <t>Originální toner. Výtěžnost min. 30 00 stran.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</si>
  <si>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cyan</t>
    </r>
  </si>
  <si>
    <t>Originální toner. Výtěžnost min. 20 00 stran.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</si>
  <si>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</si>
  <si>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</si>
  <si>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</si>
  <si>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 toner. Výtěžnost 3 200 stran.</t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</si>
  <si>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modrý</t>
    </r>
  </si>
  <si>
    <t>Originální  toner. Výtěžnost 2 500 stran.</t>
  </si>
  <si>
    <r>
      <t>Toner do tiskárny HP Color Laser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</si>
  <si>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t>Originální toner. Výtěžnost 2 500 stran.</t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</si>
  <si>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žlutý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</si>
</sst>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6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0" fontId="13" fillId="5" borderId="20" xfId="0" applyFont="1" applyFill="1" applyBorder="1" applyAlignment="1" applyProtection="1">
      <alignment horizontal="left" vertical="center" wrapText="1" indent="1"/>
      <protection locked="0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4"/>
  <sheetViews>
    <sheetView tabSelected="1" zoomScale="68" zoomScaleNormal="68" workbookViewId="0">
      <selection activeCell="F10" sqref="F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4.28515625" hidden="1" customWidth="1"/>
    <col min="12" max="12" width="36" customWidth="1"/>
    <col min="13" max="13" width="34.7109375" customWidth="1"/>
    <col min="14" max="14" width="25.7109375" style="1" customWidth="1"/>
    <col min="15" max="15" width="14.57031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28515625" hidden="1" customWidth="1"/>
    <col min="21" max="21" width="35.85546875" style="4" customWidth="1"/>
  </cols>
  <sheetData>
    <row r="1" spans="1:21" s="5" customFormat="1" ht="43.15" customHeight="1" x14ac:dyDescent="0.25">
      <c r="B1" s="96" t="s">
        <v>31</v>
      </c>
      <c r="C1" s="97"/>
      <c r="D1" s="34"/>
      <c r="E1" s="35"/>
      <c r="F1" s="1"/>
      <c r="G1" s="1"/>
      <c r="H1" s="1"/>
      <c r="I1" s="1"/>
      <c r="J1" s="1"/>
      <c r="N1" s="1"/>
      <c r="O1" s="1"/>
      <c r="U1" s="4"/>
    </row>
    <row r="2" spans="1:21" s="5" customFormat="1" ht="18.75" customHeight="1" x14ac:dyDescent="0.25">
      <c r="B2" s="10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6"/>
      <c r="O3" s="4"/>
      <c r="P3" s="36"/>
      <c r="Q3" s="36"/>
      <c r="R3" s="36"/>
      <c r="S3" s="36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1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1:21" s="5" customFormat="1" ht="79.900000000000006" customHeight="1" thickTop="1" thickBot="1" x14ac:dyDescent="0.3">
      <c r="B6" s="23" t="s">
        <v>3</v>
      </c>
      <c r="C6" s="39" t="s">
        <v>16</v>
      </c>
      <c r="D6" s="24" t="s">
        <v>4</v>
      </c>
      <c r="E6" s="39" t="s">
        <v>17</v>
      </c>
      <c r="F6" s="39" t="s">
        <v>18</v>
      </c>
      <c r="G6" s="25" t="s">
        <v>5</v>
      </c>
      <c r="H6" s="39" t="s">
        <v>13</v>
      </c>
      <c r="I6" s="39" t="s">
        <v>19</v>
      </c>
      <c r="J6" s="39" t="s">
        <v>20</v>
      </c>
      <c r="K6" s="50" t="s">
        <v>27</v>
      </c>
      <c r="L6" s="47" t="s">
        <v>21</v>
      </c>
      <c r="M6" s="39" t="s">
        <v>24</v>
      </c>
      <c r="N6" s="39" t="s">
        <v>22</v>
      </c>
      <c r="O6" s="39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9" t="s">
        <v>25</v>
      </c>
      <c r="U6" s="39" t="s">
        <v>26</v>
      </c>
    </row>
    <row r="7" spans="1:21" ht="51.6" customHeight="1" thickTop="1" x14ac:dyDescent="0.25">
      <c r="B7" s="51">
        <v>1</v>
      </c>
      <c r="C7" s="91" t="s">
        <v>36</v>
      </c>
      <c r="D7" s="52">
        <v>10</v>
      </c>
      <c r="E7" s="53" t="s">
        <v>28</v>
      </c>
      <c r="F7" s="91" t="s">
        <v>37</v>
      </c>
      <c r="G7" s="128"/>
      <c r="H7" s="54" t="str">
        <f t="shared" ref="H7:H14" si="0">IF(P7&gt;1999,"ANO","NE")</f>
        <v>NE</v>
      </c>
      <c r="I7" s="108" t="s">
        <v>29</v>
      </c>
      <c r="J7" s="111" t="s">
        <v>30</v>
      </c>
      <c r="K7" s="115"/>
      <c r="L7" s="108" t="s">
        <v>32</v>
      </c>
      <c r="M7" s="108" t="s">
        <v>33</v>
      </c>
      <c r="N7" s="120">
        <v>21</v>
      </c>
      <c r="O7" s="55">
        <f>D7*P7</f>
        <v>16500</v>
      </c>
      <c r="P7" s="56">
        <v>1650</v>
      </c>
      <c r="Q7" s="133"/>
      <c r="R7" s="57">
        <f>D7*Q7</f>
        <v>0</v>
      </c>
      <c r="S7" s="58" t="str">
        <f t="shared" ref="S7" si="1">IF(ISNUMBER(Q7), IF(Q7&gt;P7,"NEVYHOVUJE","VYHOVUJE")," ")</f>
        <v xml:space="preserve"> </v>
      </c>
      <c r="T7" s="123"/>
      <c r="U7" s="123" t="s">
        <v>10</v>
      </c>
    </row>
    <row r="8" spans="1:21" s="5" customFormat="1" ht="51.6" customHeight="1" x14ac:dyDescent="0.25">
      <c r="B8" s="59">
        <v>2</v>
      </c>
      <c r="C8" s="92" t="s">
        <v>38</v>
      </c>
      <c r="D8" s="60">
        <v>5</v>
      </c>
      <c r="E8" s="61" t="s">
        <v>28</v>
      </c>
      <c r="F8" s="92" t="s">
        <v>39</v>
      </c>
      <c r="G8" s="129"/>
      <c r="H8" s="62" t="str">
        <f t="shared" si="0"/>
        <v>ANO</v>
      </c>
      <c r="I8" s="109"/>
      <c r="J8" s="112"/>
      <c r="K8" s="116"/>
      <c r="L8" s="112"/>
      <c r="M8" s="112"/>
      <c r="N8" s="121"/>
      <c r="O8" s="63">
        <f t="shared" ref="O8:O14" si="2">D8*P8</f>
        <v>16500</v>
      </c>
      <c r="P8" s="64">
        <v>3300</v>
      </c>
      <c r="Q8" s="134"/>
      <c r="R8" s="65">
        <f t="shared" ref="R8" si="3">D8*Q8</f>
        <v>0</v>
      </c>
      <c r="S8" s="66" t="str">
        <f t="shared" ref="S8" si="4">IF(ISNUMBER(Q8), IF(Q8&gt;P8,"NEVYHOVUJE","VYHOVUJE")," ")</f>
        <v xml:space="preserve"> </v>
      </c>
      <c r="T8" s="124"/>
      <c r="U8" s="124"/>
    </row>
    <row r="9" spans="1:21" s="5" customFormat="1" ht="51.6" customHeight="1" x14ac:dyDescent="0.25">
      <c r="B9" s="59">
        <v>3</v>
      </c>
      <c r="C9" s="92" t="s">
        <v>40</v>
      </c>
      <c r="D9" s="60">
        <v>3</v>
      </c>
      <c r="E9" s="61" t="s">
        <v>28</v>
      </c>
      <c r="F9" s="92" t="s">
        <v>39</v>
      </c>
      <c r="G9" s="129"/>
      <c r="H9" s="62" t="str">
        <f t="shared" si="0"/>
        <v>ANO</v>
      </c>
      <c r="I9" s="109"/>
      <c r="J9" s="112"/>
      <c r="K9" s="116"/>
      <c r="L9" s="112"/>
      <c r="M9" s="112"/>
      <c r="N9" s="121"/>
      <c r="O9" s="63">
        <f t="shared" si="2"/>
        <v>9900</v>
      </c>
      <c r="P9" s="64">
        <v>3300</v>
      </c>
      <c r="Q9" s="134"/>
      <c r="R9" s="65">
        <f t="shared" ref="R9:R13" si="5">D9*Q9</f>
        <v>0</v>
      </c>
      <c r="S9" s="66" t="str">
        <f t="shared" ref="S9:S13" si="6">IF(ISNUMBER(Q9), IF(Q9&gt;P9,"NEVYHOVUJE","VYHOVUJE")," ")</f>
        <v xml:space="preserve"> </v>
      </c>
      <c r="T9" s="124"/>
      <c r="U9" s="124"/>
    </row>
    <row r="10" spans="1:21" s="5" customFormat="1" ht="51.6" customHeight="1" thickBot="1" x14ac:dyDescent="0.3">
      <c r="B10" s="83">
        <v>4</v>
      </c>
      <c r="C10" s="93" t="s">
        <v>41</v>
      </c>
      <c r="D10" s="84">
        <v>3</v>
      </c>
      <c r="E10" s="85" t="s">
        <v>28</v>
      </c>
      <c r="F10" s="93" t="s">
        <v>39</v>
      </c>
      <c r="G10" s="130"/>
      <c r="H10" s="86" t="str">
        <f t="shared" si="0"/>
        <v>ANO</v>
      </c>
      <c r="I10" s="110"/>
      <c r="J10" s="113"/>
      <c r="K10" s="117"/>
      <c r="L10" s="113"/>
      <c r="M10" s="113"/>
      <c r="N10" s="122"/>
      <c r="O10" s="87">
        <f t="shared" si="2"/>
        <v>9900</v>
      </c>
      <c r="P10" s="88">
        <v>3300</v>
      </c>
      <c r="Q10" s="135"/>
      <c r="R10" s="89">
        <f t="shared" si="5"/>
        <v>0</v>
      </c>
      <c r="S10" s="90" t="str">
        <f t="shared" si="6"/>
        <v xml:space="preserve"> </v>
      </c>
      <c r="T10" s="125"/>
      <c r="U10" s="125"/>
    </row>
    <row r="11" spans="1:21" s="5" customFormat="1" ht="51.6" customHeight="1" x14ac:dyDescent="0.25">
      <c r="B11" s="75">
        <v>5</v>
      </c>
      <c r="C11" s="94" t="s">
        <v>42</v>
      </c>
      <c r="D11" s="76">
        <v>2</v>
      </c>
      <c r="E11" s="77" t="s">
        <v>28</v>
      </c>
      <c r="F11" s="94" t="s">
        <v>43</v>
      </c>
      <c r="G11" s="131"/>
      <c r="H11" s="78" t="str">
        <f t="shared" si="0"/>
        <v>ANO</v>
      </c>
      <c r="I11" s="109" t="s">
        <v>29</v>
      </c>
      <c r="J11" s="109" t="s">
        <v>30</v>
      </c>
      <c r="K11" s="116"/>
      <c r="L11" s="109" t="s">
        <v>34</v>
      </c>
      <c r="M11" s="109" t="s">
        <v>35</v>
      </c>
      <c r="N11" s="121">
        <v>21</v>
      </c>
      <c r="O11" s="79">
        <f t="shared" si="2"/>
        <v>5000</v>
      </c>
      <c r="P11" s="80">
        <v>2500</v>
      </c>
      <c r="Q11" s="136"/>
      <c r="R11" s="81">
        <f t="shared" si="5"/>
        <v>0</v>
      </c>
      <c r="S11" s="82" t="str">
        <f t="shared" si="6"/>
        <v xml:space="preserve"> </v>
      </c>
      <c r="T11" s="124"/>
      <c r="U11" s="124" t="s">
        <v>10</v>
      </c>
    </row>
    <row r="12" spans="1:21" s="5" customFormat="1" ht="51.6" customHeight="1" x14ac:dyDescent="0.25">
      <c r="B12" s="59">
        <v>6</v>
      </c>
      <c r="C12" s="92" t="s">
        <v>44</v>
      </c>
      <c r="D12" s="60">
        <v>1</v>
      </c>
      <c r="E12" s="61" t="s">
        <v>28</v>
      </c>
      <c r="F12" s="92" t="s">
        <v>45</v>
      </c>
      <c r="G12" s="129"/>
      <c r="H12" s="62" t="str">
        <f t="shared" si="0"/>
        <v>ANO</v>
      </c>
      <c r="I12" s="109"/>
      <c r="J12" s="109"/>
      <c r="K12" s="116"/>
      <c r="L12" s="112"/>
      <c r="M12" s="112"/>
      <c r="N12" s="121"/>
      <c r="O12" s="63">
        <f t="shared" si="2"/>
        <v>2500</v>
      </c>
      <c r="P12" s="64">
        <v>2500</v>
      </c>
      <c r="Q12" s="134"/>
      <c r="R12" s="65">
        <f t="shared" si="5"/>
        <v>0</v>
      </c>
      <c r="S12" s="66" t="str">
        <f t="shared" si="6"/>
        <v xml:space="preserve"> </v>
      </c>
      <c r="T12" s="124"/>
      <c r="U12" s="124"/>
    </row>
    <row r="13" spans="1:21" s="5" customFormat="1" ht="51.6" customHeight="1" x14ac:dyDescent="0.25">
      <c r="B13" s="59">
        <v>7</v>
      </c>
      <c r="C13" s="92" t="s">
        <v>46</v>
      </c>
      <c r="D13" s="60">
        <v>1</v>
      </c>
      <c r="E13" s="61" t="s">
        <v>28</v>
      </c>
      <c r="F13" s="92" t="s">
        <v>47</v>
      </c>
      <c r="G13" s="129"/>
      <c r="H13" s="62" t="str">
        <f t="shared" si="0"/>
        <v>ANO</v>
      </c>
      <c r="I13" s="109"/>
      <c r="J13" s="109"/>
      <c r="K13" s="116"/>
      <c r="L13" s="112"/>
      <c r="M13" s="112"/>
      <c r="N13" s="121"/>
      <c r="O13" s="63">
        <f t="shared" si="2"/>
        <v>2500</v>
      </c>
      <c r="P13" s="64">
        <v>2500</v>
      </c>
      <c r="Q13" s="134"/>
      <c r="R13" s="65">
        <f t="shared" si="5"/>
        <v>0</v>
      </c>
      <c r="S13" s="66" t="str">
        <f t="shared" si="6"/>
        <v xml:space="preserve"> </v>
      </c>
      <c r="T13" s="124"/>
      <c r="U13" s="124"/>
    </row>
    <row r="14" spans="1:21" s="5" customFormat="1" ht="51.6" customHeight="1" thickBot="1" x14ac:dyDescent="0.3">
      <c r="B14" s="67">
        <v>8</v>
      </c>
      <c r="C14" s="95" t="s">
        <v>48</v>
      </c>
      <c r="D14" s="68">
        <v>1</v>
      </c>
      <c r="E14" s="69" t="s">
        <v>28</v>
      </c>
      <c r="F14" s="95" t="s">
        <v>47</v>
      </c>
      <c r="G14" s="132"/>
      <c r="H14" s="70" t="str">
        <f t="shared" si="0"/>
        <v>ANO</v>
      </c>
      <c r="I14" s="114"/>
      <c r="J14" s="114"/>
      <c r="K14" s="118"/>
      <c r="L14" s="119"/>
      <c r="M14" s="119"/>
      <c r="N14" s="126"/>
      <c r="O14" s="71">
        <f t="shared" si="2"/>
        <v>2500</v>
      </c>
      <c r="P14" s="72">
        <v>2500</v>
      </c>
      <c r="Q14" s="137"/>
      <c r="R14" s="73">
        <f t="shared" ref="R14" si="7">D14*Q14</f>
        <v>0</v>
      </c>
      <c r="S14" s="74" t="str">
        <f t="shared" ref="S14" si="8">IF(ISNUMBER(Q14), IF(Q14&gt;P14,"NEVYHOVUJE","VYHOVUJE")," ")</f>
        <v xml:space="preserve"> </v>
      </c>
      <c r="T14" s="127"/>
      <c r="U14" s="127"/>
    </row>
    <row r="15" spans="1:21" ht="16.5" thickTop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48"/>
      <c r="S15" s="5"/>
      <c r="T15" s="5"/>
    </row>
    <row r="16" spans="1:21" ht="60.75" customHeight="1" thickTop="1" thickBot="1" x14ac:dyDescent="0.3">
      <c r="A16" s="5"/>
      <c r="B16" s="103" t="s">
        <v>14</v>
      </c>
      <c r="C16" s="104"/>
      <c r="D16" s="104"/>
      <c r="E16" s="104"/>
      <c r="F16" s="104"/>
      <c r="G16" s="104"/>
      <c r="H16" s="37"/>
      <c r="I16" s="27"/>
      <c r="J16" s="27"/>
      <c r="K16" s="27"/>
      <c r="L16" s="12"/>
      <c r="M16" s="12"/>
      <c r="N16" s="28"/>
      <c r="O16" s="28"/>
      <c r="P16" s="29" t="s">
        <v>11</v>
      </c>
      <c r="Q16" s="105" t="s">
        <v>12</v>
      </c>
      <c r="R16" s="106"/>
      <c r="S16" s="107"/>
      <c r="T16" s="22"/>
      <c r="U16" s="30"/>
    </row>
    <row r="17" spans="1:20" ht="33.75" customHeight="1" thickTop="1" thickBot="1" x14ac:dyDescent="0.3">
      <c r="A17" s="5"/>
      <c r="B17" s="98" t="s">
        <v>15</v>
      </c>
      <c r="C17" s="99"/>
      <c r="D17" s="99"/>
      <c r="E17" s="99"/>
      <c r="F17" s="99"/>
      <c r="G17" s="99"/>
      <c r="H17" s="38"/>
      <c r="I17" s="31"/>
      <c r="L17" s="10"/>
      <c r="M17" s="10"/>
      <c r="N17" s="32"/>
      <c r="O17" s="32"/>
      <c r="P17" s="33">
        <f>SUM(O7:O14)</f>
        <v>65300</v>
      </c>
      <c r="Q17" s="100">
        <f>SUM(R7:R14)</f>
        <v>0</v>
      </c>
      <c r="R17" s="101"/>
      <c r="S17" s="102"/>
      <c r="T17" s="5"/>
    </row>
    <row r="18" spans="1:20" ht="14.25" customHeight="1" thickTop="1" x14ac:dyDescent="0.25">
      <c r="A18" s="5"/>
      <c r="B18" s="5"/>
      <c r="K18" s="5"/>
      <c r="L18" s="5"/>
      <c r="M18" s="5"/>
      <c r="P18" s="5"/>
      <c r="Q18" s="5"/>
      <c r="R18" s="5"/>
      <c r="S18" s="5"/>
      <c r="T18" s="5"/>
    </row>
    <row r="19" spans="1:20" ht="14.25" customHeight="1" x14ac:dyDescent="0.25">
      <c r="A19" s="5"/>
      <c r="B19" s="41"/>
      <c r="K19" s="5"/>
      <c r="L19" s="5"/>
      <c r="M19" s="5"/>
      <c r="P19" s="5"/>
      <c r="Q19" s="5"/>
      <c r="R19" s="5"/>
      <c r="S19" s="5"/>
      <c r="T19" s="5"/>
    </row>
    <row r="20" spans="1:20" ht="14.25" customHeight="1" x14ac:dyDescent="0.25">
      <c r="A20" s="5"/>
      <c r="B20" s="42"/>
      <c r="C20" s="41"/>
      <c r="K20" s="5"/>
      <c r="L20" s="5"/>
      <c r="M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M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M31" s="5"/>
      <c r="P31" s="5"/>
      <c r="Q31" s="5"/>
      <c r="R31" s="5"/>
      <c r="S31" s="5"/>
      <c r="T31" s="5"/>
    </row>
    <row r="32" spans="1:20" ht="14.25" customHeight="1" x14ac:dyDescent="0.25">
      <c r="A32" s="5"/>
      <c r="B32" s="5"/>
      <c r="K32" s="5"/>
      <c r="L32" s="5"/>
      <c r="M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M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M34" s="5"/>
      <c r="P34" s="5"/>
      <c r="Q34" s="5"/>
      <c r="R34" s="5"/>
      <c r="S34" s="5"/>
      <c r="T34" s="5"/>
    </row>
    <row r="35" spans="1:20" ht="14.25" customHeight="1" x14ac:dyDescent="0.25">
      <c r="A35" s="5"/>
      <c r="B35" s="5"/>
      <c r="K35" s="5"/>
      <c r="L35" s="5"/>
      <c r="M35" s="5"/>
      <c r="P35" s="5"/>
      <c r="Q35" s="5"/>
      <c r="R35" s="5"/>
      <c r="S35" s="5"/>
      <c r="T35" s="5"/>
    </row>
    <row r="36" spans="1:20" ht="14.25" customHeight="1" x14ac:dyDescent="0.25">
      <c r="B36" s="5"/>
      <c r="K36" s="5"/>
      <c r="L36" s="5"/>
      <c r="M36" s="5"/>
      <c r="P36" s="5"/>
      <c r="Q36" s="5"/>
      <c r="R36" s="5"/>
      <c r="S36" s="5"/>
      <c r="T36" s="5"/>
    </row>
    <row r="37" spans="1:20" ht="14.25" customHeight="1" x14ac:dyDescent="0.25">
      <c r="B37" s="5"/>
      <c r="K37" s="5"/>
      <c r="L37" s="5"/>
      <c r="M37" s="5"/>
      <c r="P37" s="5"/>
      <c r="Q37" s="5"/>
      <c r="R37" s="5"/>
      <c r="S37" s="5"/>
      <c r="T37" s="5"/>
    </row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LckRDTX6uKG3cWqTYGTr6nWeG5G4j3zkGAWFlO/xIplMDAmaRb+XkFPQiX9BPHWRlOjbHeecv6ZKpFolpm3Utw==" saltValue="nSFCMQ35DjlccLuQbSBYGw==" spinCount="100000" sheet="1" objects="1" scenarios="1"/>
  <mergeCells count="21">
    <mergeCell ref="U7:U10"/>
    <mergeCell ref="N11:N14"/>
    <mergeCell ref="T7:T10"/>
    <mergeCell ref="T11:T14"/>
    <mergeCell ref="U11:U14"/>
    <mergeCell ref="B1:C1"/>
    <mergeCell ref="B17:G17"/>
    <mergeCell ref="Q17:S17"/>
    <mergeCell ref="B16:G16"/>
    <mergeCell ref="Q16:S16"/>
    <mergeCell ref="I7:I10"/>
    <mergeCell ref="J7:J10"/>
    <mergeCell ref="I11:I14"/>
    <mergeCell ref="J11:J14"/>
    <mergeCell ref="K7:K10"/>
    <mergeCell ref="K11:K14"/>
    <mergeCell ref="L7:L10"/>
    <mergeCell ref="M7:M10"/>
    <mergeCell ref="L11:L14"/>
    <mergeCell ref="M11:M14"/>
    <mergeCell ref="N7:N10"/>
  </mergeCells>
  <conditionalFormatting sqref="B7:B14">
    <cfRule type="containsBlanks" dxfId="12" priority="61">
      <formula>LEN(TRIM(B7))=0</formula>
    </cfRule>
  </conditionalFormatting>
  <conditionalFormatting sqref="B7:B14">
    <cfRule type="cellIs" dxfId="11" priority="56" operator="greaterThanOrEqual">
      <formula>1</formula>
    </cfRule>
  </conditionalFormatting>
  <conditionalFormatting sqref="S7:S14">
    <cfRule type="cellIs" dxfId="10" priority="53" operator="equal">
      <formula>"VYHOVUJE"</formula>
    </cfRule>
  </conditionalFormatting>
  <conditionalFormatting sqref="S7:S14">
    <cfRule type="cellIs" dxfId="9" priority="52" operator="equal">
      <formula>"NEVYHOVUJE"</formula>
    </cfRule>
  </conditionalFormatting>
  <conditionalFormatting sqref="G7:G14 Q7:Q14">
    <cfRule type="containsBlanks" dxfId="8" priority="33">
      <formula>LEN(TRIM(G7))=0</formula>
    </cfRule>
  </conditionalFormatting>
  <conditionalFormatting sqref="G7:G14 Q7:Q14">
    <cfRule type="notContainsBlanks" dxfId="7" priority="31">
      <formula>LEN(TRIM(G7))&gt;0</formula>
    </cfRule>
  </conditionalFormatting>
  <conditionalFormatting sqref="G7:G14 Q7:Q14">
    <cfRule type="notContainsBlanks" dxfId="6" priority="30">
      <formula>LEN(TRIM(G7))&gt;0</formula>
    </cfRule>
  </conditionalFormatting>
  <conditionalFormatting sqref="G7:G14">
    <cfRule type="notContainsBlanks" dxfId="5" priority="29">
      <formula>LEN(TRIM(G7))&gt;0</formula>
    </cfRule>
  </conditionalFormatting>
  <conditionalFormatting sqref="H7:H14">
    <cfRule type="containsBlanks" dxfId="4" priority="7">
      <formula>LEN(TRIM(H7))=0</formula>
    </cfRule>
  </conditionalFormatting>
  <conditionalFormatting sqref="H7:H14">
    <cfRule type="notContainsBlanks" dxfId="3" priority="8">
      <formula>LEN(TRIM(H7))&gt;0</formula>
    </cfRule>
  </conditionalFormatting>
  <conditionalFormatting sqref="H7:H14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4">
    <cfRule type="containsBlanks" dxfId="0" priority="2">
      <formula>LEN(TRIM(D8))=0</formula>
    </cfRule>
  </conditionalFormatting>
  <dataValidations count="2">
    <dataValidation type="list" showInputMessage="1" showErrorMessage="1" sqref="J7 H7:H14" xr:uid="{00000000-0002-0000-0000-000001000000}">
      <formula1>"ANO,NE"</formula1>
    </dataValidation>
    <dataValidation type="list" showInputMessage="1" showErrorMessage="1" sqref="E7:E14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2022-10-21T06:43:28Z</cp:lastPrinted>
  <dcterms:created xsi:type="dcterms:W3CDTF">2014-03-05T12:43:32Z</dcterms:created>
  <dcterms:modified xsi:type="dcterms:W3CDTF">2022-11-02T11:37:29Z</dcterms:modified>
</cp:coreProperties>
</file>