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1"/>
  <workbookPr/>
  <mc:AlternateContent xmlns:mc="http://schemas.openxmlformats.org/markup-compatibility/2006">
    <mc:Choice Requires="x15">
      <x15ac:absPath xmlns:x15ac="http://schemas.microsoft.com/office/spreadsheetml/2010/11/ac" url="D:\O\AV\063 NPO\1 výzva\"/>
    </mc:Choice>
  </mc:AlternateContent>
  <xr:revisionPtr revIDLastSave="0" documentId="13_ncr:1_{181BE012-F767-4404-B28F-EC08152269C6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AVT" sheetId="1" r:id="rId1"/>
  </sheets>
  <definedNames>
    <definedName name="_xlnm.Print_Area" localSheetId="0">AVT!$B$1:$U$24</definedName>
  </definedNames>
  <calcPr calcId="191029"/>
</workbook>
</file>

<file path=xl/calcChain.xml><?xml version="1.0" encoding="utf-8"?>
<calcChain xmlns="http://schemas.openxmlformats.org/spreadsheetml/2006/main">
  <c r="O8" i="1" l="1"/>
  <c r="O9" i="1"/>
  <c r="O10" i="1"/>
  <c r="O11" i="1"/>
  <c r="O12" i="1"/>
  <c r="O13" i="1"/>
  <c r="O14" i="1"/>
  <c r="O15" i="1"/>
  <c r="O16" i="1"/>
  <c r="O17" i="1"/>
  <c r="R8" i="1"/>
  <c r="S8" i="1"/>
  <c r="R9" i="1"/>
  <c r="S9" i="1"/>
  <c r="R10" i="1"/>
  <c r="S10" i="1"/>
  <c r="R11" i="1"/>
  <c r="S11" i="1"/>
  <c r="R12" i="1"/>
  <c r="S12" i="1"/>
  <c r="R13" i="1"/>
  <c r="S13" i="1"/>
  <c r="R14" i="1"/>
  <c r="S14" i="1"/>
  <c r="R15" i="1"/>
  <c r="S15" i="1"/>
  <c r="R16" i="1"/>
  <c r="S16" i="1"/>
  <c r="R17" i="1"/>
  <c r="S17" i="1"/>
  <c r="R18" i="1"/>
  <c r="S18" i="1"/>
  <c r="O18" i="1"/>
  <c r="R20" i="1"/>
  <c r="S20" i="1"/>
  <c r="R19" i="1"/>
  <c r="S19" i="1"/>
  <c r="O20" i="1"/>
  <c r="O19" i="1"/>
  <c r="O7" i="1" l="1"/>
  <c r="P23" i="1" s="1"/>
  <c r="R7" i="1" l="1"/>
  <c r="Q23" i="1" s="1"/>
  <c r="S7" i="1" l="1"/>
</calcChain>
</file>

<file path=xl/sharedStrings.xml><?xml version="1.0" encoding="utf-8"?>
<sst xmlns="http://schemas.openxmlformats.org/spreadsheetml/2006/main" count="97" uniqueCount="65">
  <si>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</si>
  <si>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</si>
  <si>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</si>
  <si>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</si>
  <si>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</si>
  <si>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</si>
  <si>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</si>
  <si>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</si>
  <si>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</si>
  <si>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</si>
  <si>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</si>
  <si>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</si>
  <si>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32333200-8 - Videokamery</t>
  </si>
  <si>
    <t>32351000-8 - Příslušenství pro zvuková a video zařízení</t>
  </si>
  <si>
    <t>38651100-4 - Objektivy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</si>
  <si>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</si>
  <si>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</si>
  <si>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</si>
  <si>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</si>
  <si>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</si>
  <si>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</si>
  <si>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</si>
  <si>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</si>
  <si>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</si>
  <si>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</si>
  <si>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</si>
  <si>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</si>
  <si>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</si>
  <si>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</si>
  <si>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</si>
  <si>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</si>
  <si>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ANO</t>
  </si>
  <si>
    <t xml:space="preserve">Národní plán obnovy pro oblast vysokých škol
pro roky 2022–2024
Název projektu: Digitalizace a rozvoj flexibilních forem vzdělávání na ZČU - DIGIFLEX
Číslo projektu: NPO_ZČU_MSMT-16584/2022
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</si>
  <si>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</si>
  <si>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Společná faktura</t>
  </si>
  <si>
    <t>Příloha č. 2 Kupní smlouvy - technická specifikace
Audiovizuální technika (II.) 063 - 2022</t>
  </si>
  <si>
    <t>A2-FEL-11</t>
  </si>
  <si>
    <t>Ing. Stanislav Bouzek,
Tel.: 37763 4572,
722 943 885</t>
  </si>
  <si>
    <t>Univerzitní 26, 
301 00 Plzeň,
Fakulta elektrotechnická - Katedra materiálů a technologií,
místnost EL 303</t>
  </si>
  <si>
    <t>Kamera s výměnnými objektivy</t>
  </si>
  <si>
    <t>Stativ s fluidní hlavou</t>
  </si>
  <si>
    <t>Výška minimálně 1,8 m.
Nosnost minimálně 7 kg.</t>
  </si>
  <si>
    <t>Stativová hlava</t>
  </si>
  <si>
    <t>Stativové nohy</t>
  </si>
  <si>
    <t>Výška minimálně 1,7 m.
Nosnost minimálně 7 kg.</t>
  </si>
  <si>
    <t>Stativ s třícestnou hlavou</t>
  </si>
  <si>
    <t>Výška minimálně 1,7 m.
Nosnost minimálně 3,5 kg.</t>
  </si>
  <si>
    <t>Slider pro kameru</t>
  </si>
  <si>
    <t>Délka minimálně 90 cm.
Nostnost minimálně 7 kg.
Karbonový.
Otočná osa pro uchycení stativové hlavy.</t>
  </si>
  <si>
    <t>NE</t>
  </si>
  <si>
    <t>Pevný objektiv</t>
  </si>
  <si>
    <t>Pevný objekti</t>
  </si>
  <si>
    <t>Zoom objektiv</t>
  </si>
  <si>
    <t>Variabilní ND filtr</t>
  </si>
  <si>
    <t>Rozsah 2-32x, průměr 58 mm.</t>
  </si>
  <si>
    <t>LED video světlo</t>
  </si>
  <si>
    <t>Barevná teplota nastavitelná 2800-6500 K, výkon minimálně 45 W, regulace výkonu 0-100%, CRI minimálně 96, dálkové ovládání, stativ s výškou minimálně 2,4 m.</t>
  </si>
  <si>
    <t>Barevná teplota 5600 K, výkon minimálně 90 W, regulace výkonu 0-100%, CRI 96, bajonet bowens, softbox o průměru minimálně 90 cm s voštinou, stojan s výškou minimálně 2,4 m.</t>
  </si>
  <si>
    <r>
      <t>Kulová, nosnost minimálně 7 kg, destička.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</si>
  <si>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t xml:space="preserve">Rozlišení minimálně 4K při 50 fps, full HDMI výstup.
Záznam do formátu BRAW.
MFT bajonet pro připojení objektivů (nutné pro kompatibilitu s již zakoupenými fotoaparáty a objektivy) + příslušenství (ochranná klec, HDMI lock). </t>
  </si>
  <si>
    <t>Bajonet MFT (nutné pro kompatibilitu s již zakoupenými fotoaparáty a objektivy).
Manuální nastavení clony a ostření, ohnisková vzdálenost po přepočtu na FF 24 mm, minimální clona maximálně F/2.8.</t>
  </si>
  <si>
    <t>Bajonet MFT (nutné pro kompatibilitu s již zakoupenými fotoaparáty a objektivy).
Manuální nastavení clony a ostření, ohnisková vzdálenost po přepočtu na FF 34 mm, minimální clona maximálně F/1.4.</t>
  </si>
  <si>
    <t>Bajonet MFT (nutné pro kompatibilitu s již zakoupenými fotoaparáty a objektivy).
Manuální nastavení clony a ostření, ohnisková vzdálenost po přepočtu na FF 70 mm, minimální clona maximálně F/1.4.</t>
  </si>
  <si>
    <t>Bajonet MFT (nutné pro kompatibilitu s již zakoupenými fotoaparáty a objektivy).
Manuální nastavení clony a ostření, ohnisková vzdálenost po přepočtu na FF 100 mm, minimální clona maximálně F/1.2.</t>
  </si>
  <si>
    <t>Bajonet MFT (nutné pro kompatibilitu s již zakoupenými fotoaparáty a objektivy).
Automatické ostření, rozsah ohniskové vzdálenosti po přepočtu na FF minimálně 24 - 80 mm, minimální clona maximálně F/4, minimální clona konstantní v celém rozsahu zoomu, průměr závitu pro filtr 58 mm.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</si>
</sst>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7" fillId="0" borderId="0"/>
  </cellStyleXfs>
  <cellXfs count="11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0" xfId="0" applyAlignment="1">
      <alignment horizontal="justify" vertical="center" wrapText="1"/>
    </xf>
    <xf numFmtId="0" fontId="14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165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5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9" fillId="3" borderId="16" xfId="0" applyNumberFormat="1" applyFon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3" borderId="10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0" borderId="12" xfId="0" applyNumberFormat="1" applyBorder="1" applyAlignment="1">
      <alignment horizontal="right" vertical="center" indent="1"/>
    </xf>
    <xf numFmtId="164" fontId="9" fillId="3" borderId="10" xfId="0" applyNumberFormat="1" applyFont="1" applyFill="1" applyBorder="1" applyAlignment="1">
      <alignment horizontal="right" vertical="center" indent="1"/>
    </xf>
    <xf numFmtId="164" fontId="9" fillId="3" borderId="12" xfId="0" applyNumberFormat="1" applyFon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3" fontId="0" fillId="2" borderId="9" xfId="0" applyNumberFormat="1" applyFill="1" applyBorder="1" applyAlignment="1">
      <alignment horizontal="center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15" fillId="4" borderId="10" xfId="0" applyFont="1" applyFill="1" applyBorder="1" applyAlignment="1">
      <alignment horizontal="center" vertical="center" wrapText="1"/>
    </xf>
    <xf numFmtId="0" fontId="15" fillId="4" borderId="12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left" vertical="center" wrapText="1" inden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left" vertical="center" wrapText="1" indent="1"/>
    </xf>
    <xf numFmtId="0" fontId="9" fillId="3" borderId="10" xfId="0" applyFont="1" applyFill="1" applyBorder="1" applyAlignment="1">
      <alignment horizontal="left" vertical="center" wrapText="1" indent="1"/>
    </xf>
    <xf numFmtId="0" fontId="9" fillId="3" borderId="12" xfId="0" applyFont="1" applyFill="1" applyBorder="1" applyAlignment="1">
      <alignment horizontal="left" vertical="center" wrapText="1" inden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0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14" fillId="3" borderId="10" xfId="0" applyNumberFormat="1" applyFont="1" applyFill="1" applyBorder="1" applyAlignment="1">
      <alignment horizontal="center" vertical="center" wrapText="1"/>
    </xf>
    <xf numFmtId="0" fontId="14" fillId="3" borderId="12" xfId="0" applyNumberFormat="1" applyFont="1" applyFill="1" applyBorder="1" applyAlignment="1">
      <alignment horizontal="center" vertical="center" wrapText="1"/>
    </xf>
    <xf numFmtId="0" fontId="14" fillId="3" borderId="16" xfId="0" applyNumberFormat="1" applyFont="1" applyFill="1" applyBorder="1" applyAlignment="1">
      <alignment horizontal="center" vertical="center" wrapText="1"/>
    </xf>
    <xf numFmtId="0" fontId="3" fillId="3" borderId="10" xfId="0" applyFont="1" applyFill="1" applyBorder="1" applyAlignment="1" applyProtection="1">
      <alignment horizontal="center" vertical="center" wrapText="1"/>
      <protection locked="0"/>
    </xf>
    <xf numFmtId="0" fontId="4" fillId="3" borderId="12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15" fillId="4" borderId="10" xfId="0" applyFont="1" applyFill="1" applyBorder="1" applyAlignment="1" applyProtection="1">
      <alignment horizontal="center" vertical="center" wrapText="1"/>
      <protection locked="0"/>
    </xf>
    <xf numFmtId="0" fontId="15" fillId="4" borderId="12" xfId="0" applyFont="1" applyFill="1" applyBorder="1" applyAlignment="1" applyProtection="1">
      <alignment horizontal="center" vertical="center" wrapText="1"/>
      <protection locked="0"/>
    </xf>
    <xf numFmtId="0" fontId="15" fillId="4" borderId="16" xfId="0" applyFont="1" applyFill="1" applyBorder="1" applyAlignment="1" applyProtection="1">
      <alignment horizontal="center" vertical="center" wrapText="1"/>
      <protection locked="0"/>
    </xf>
    <xf numFmtId="164" fontId="15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0" xfId="0" applyBorder="1" applyAlignment="1">
      <alignment horizontal="center" vertical="center"/>
    </xf>
  </cellXfs>
  <cellStyles count="2">
    <cellStyle name="Normální" xfId="0" builtinId="0"/>
    <cellStyle name="normální 3" xfId="1" xr:uid="{00000000-0005-0000-0000-000001000000}"/>
  </cellStyles>
  <dxfs count="11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70"/>
  <sheetViews>
    <sheetView tabSelected="1" topLeftCell="D1" zoomScale="62" zoomScaleNormal="62" workbookViewId="0">
      <selection activeCell="Q19" sqref="Q1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113.85546875" style="1" customWidth="1"/>
    <col min="7" max="7" width="27.85546875" style="1" customWidth="1"/>
    <col min="8" max="8" width="23.28515625" style="1" customWidth="1"/>
    <col min="9" max="9" width="21.42578125" style="1" customWidth="1"/>
    <col min="10" max="10" width="16.5703125" style="1" customWidth="1"/>
    <col min="11" max="11" width="43" customWidth="1"/>
    <col min="12" max="12" width="25.7109375" customWidth="1"/>
    <col min="13" max="13" width="33.140625" style="1" customWidth="1"/>
    <col min="14" max="14" width="28" style="1" customWidth="1"/>
    <col min="15" max="15" width="15.14062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19.7109375" bestFit="1" customWidth="1"/>
    <col min="20" max="20" width="15.85546875" hidden="1" customWidth="1"/>
    <col min="21" max="21" width="29" style="4" customWidth="1"/>
  </cols>
  <sheetData>
    <row r="1" spans="1:21" s="5" customFormat="1" ht="42.6" customHeight="1" x14ac:dyDescent="0.25">
      <c r="B1" s="89" t="s">
        <v>35</v>
      </c>
      <c r="C1" s="90"/>
      <c r="D1" s="90"/>
      <c r="E1" s="3"/>
      <c r="F1" s="1"/>
      <c r="G1" s="1"/>
      <c r="H1" s="1"/>
      <c r="I1" s="1"/>
      <c r="J1" s="1"/>
      <c r="M1" s="1"/>
      <c r="N1" s="1"/>
      <c r="O1" s="1"/>
      <c r="U1" s="4"/>
    </row>
    <row r="2" spans="1:21" s="5" customFormat="1" ht="18.75" x14ac:dyDescent="0.25">
      <c r="D2" s="12"/>
      <c r="E2" s="6"/>
      <c r="F2" s="7"/>
      <c r="G2" s="7"/>
      <c r="H2" s="7"/>
      <c r="J2" s="8"/>
      <c r="M2" s="37"/>
      <c r="N2" s="7"/>
      <c r="O2" s="7"/>
      <c r="P2" s="7"/>
      <c r="Q2" s="7"/>
      <c r="S2" s="9"/>
      <c r="T2" s="10"/>
      <c r="U2" s="11"/>
    </row>
    <row r="3" spans="1:21" s="5" customFormat="1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9"/>
      <c r="M3" s="36"/>
      <c r="N3" s="36"/>
      <c r="O3" s="36"/>
      <c r="P3" s="36"/>
      <c r="Q3" s="36"/>
      <c r="S3" s="9"/>
      <c r="U3" s="4"/>
    </row>
    <row r="4" spans="1:21" s="5" customFormat="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  <c r="U4" s="4"/>
    </row>
    <row r="5" spans="1:21" s="5" customFormat="1" ht="34.5" customHeight="1" thickBot="1" x14ac:dyDescent="0.3">
      <c r="B5" s="18"/>
      <c r="C5" s="19"/>
      <c r="D5" s="20"/>
      <c r="E5" s="20"/>
      <c r="F5" s="7"/>
      <c r="G5" s="43" t="s">
        <v>2</v>
      </c>
      <c r="H5" s="43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s="5" customFormat="1" ht="67.150000000000006" customHeight="1" thickTop="1" thickBot="1" x14ac:dyDescent="0.3">
      <c r="B6" s="23" t="s">
        <v>3</v>
      </c>
      <c r="C6" s="24" t="s">
        <v>15</v>
      </c>
      <c r="D6" s="24" t="s">
        <v>4</v>
      </c>
      <c r="E6" s="24" t="s">
        <v>16</v>
      </c>
      <c r="F6" s="24" t="s">
        <v>17</v>
      </c>
      <c r="G6" s="42" t="s">
        <v>5</v>
      </c>
      <c r="H6" s="44" t="s">
        <v>29</v>
      </c>
      <c r="I6" s="35" t="s">
        <v>18</v>
      </c>
      <c r="J6" s="35" t="s">
        <v>19</v>
      </c>
      <c r="K6" s="24" t="s">
        <v>33</v>
      </c>
      <c r="L6" s="39" t="s">
        <v>20</v>
      </c>
      <c r="M6" s="35" t="s">
        <v>21</v>
      </c>
      <c r="N6" s="24" t="s">
        <v>30</v>
      </c>
      <c r="O6" s="35" t="s">
        <v>22</v>
      </c>
      <c r="P6" s="24" t="s">
        <v>6</v>
      </c>
      <c r="Q6" s="26" t="s">
        <v>7</v>
      </c>
      <c r="R6" s="25" t="s">
        <v>8</v>
      </c>
      <c r="S6" s="25" t="s">
        <v>9</v>
      </c>
      <c r="T6" s="35" t="s">
        <v>23</v>
      </c>
      <c r="U6" s="35" t="s">
        <v>24</v>
      </c>
    </row>
    <row r="7" spans="1:21" s="5" customFormat="1" ht="75" customHeight="1" thickTop="1" x14ac:dyDescent="0.25">
      <c r="A7" s="27"/>
      <c r="B7" s="63">
        <v>1</v>
      </c>
      <c r="C7" s="69" t="s">
        <v>39</v>
      </c>
      <c r="D7" s="65">
        <v>3</v>
      </c>
      <c r="E7" s="55" t="s">
        <v>25</v>
      </c>
      <c r="F7" s="75" t="s">
        <v>59</v>
      </c>
      <c r="G7" s="110"/>
      <c r="H7" s="67" t="s">
        <v>49</v>
      </c>
      <c r="I7" s="96" t="s">
        <v>34</v>
      </c>
      <c r="J7" s="100" t="s">
        <v>31</v>
      </c>
      <c r="K7" s="101" t="s">
        <v>32</v>
      </c>
      <c r="L7" s="107" t="s">
        <v>37</v>
      </c>
      <c r="M7" s="77" t="s">
        <v>38</v>
      </c>
      <c r="N7" s="104">
        <v>21</v>
      </c>
      <c r="O7" s="57">
        <f>D7*P7</f>
        <v>106500</v>
      </c>
      <c r="P7" s="59">
        <v>35500</v>
      </c>
      <c r="Q7" s="113"/>
      <c r="R7" s="61">
        <f>D7*Q7</f>
        <v>0</v>
      </c>
      <c r="S7" s="116" t="str">
        <f t="shared" ref="S7" si="0">IF(ISNUMBER(Q7), IF(Q7&gt;P7,"NEVYHOVUJE","VYHOVUJE")," ")</f>
        <v xml:space="preserve"> </v>
      </c>
      <c r="T7" s="77" t="s">
        <v>36</v>
      </c>
      <c r="U7" s="55" t="s">
        <v>12</v>
      </c>
    </row>
    <row r="8" spans="1:21" s="5" customFormat="1" ht="48" customHeight="1" x14ac:dyDescent="0.25">
      <c r="A8" s="27"/>
      <c r="B8" s="64">
        <v>2</v>
      </c>
      <c r="C8" s="70" t="s">
        <v>40</v>
      </c>
      <c r="D8" s="66">
        <v>1</v>
      </c>
      <c r="E8" s="56" t="s">
        <v>25</v>
      </c>
      <c r="F8" s="71" t="s">
        <v>41</v>
      </c>
      <c r="G8" s="111"/>
      <c r="H8" s="68" t="s">
        <v>49</v>
      </c>
      <c r="I8" s="97"/>
      <c r="J8" s="98"/>
      <c r="K8" s="102"/>
      <c r="L8" s="108"/>
      <c r="M8" s="78"/>
      <c r="N8" s="105"/>
      <c r="O8" s="58">
        <f>D8*P8</f>
        <v>4300</v>
      </c>
      <c r="P8" s="60">
        <v>4300</v>
      </c>
      <c r="Q8" s="114"/>
      <c r="R8" s="62">
        <f>D8*Q8</f>
        <v>0</v>
      </c>
      <c r="S8" s="46" t="str">
        <f t="shared" ref="S8:S17" si="1">IF(ISNUMBER(Q8), IF(Q8&gt;P8,"NEVYHOVUJE","VYHOVUJE")," ")</f>
        <v xml:space="preserve"> </v>
      </c>
      <c r="T8" s="78"/>
      <c r="U8" s="80" t="s">
        <v>13</v>
      </c>
    </row>
    <row r="9" spans="1:21" s="5" customFormat="1" ht="48" customHeight="1" x14ac:dyDescent="0.25">
      <c r="A9" s="27"/>
      <c r="B9" s="64">
        <v>3</v>
      </c>
      <c r="C9" s="70" t="s">
        <v>42</v>
      </c>
      <c r="D9" s="66">
        <v>2</v>
      </c>
      <c r="E9" s="56" t="s">
        <v>25</v>
      </c>
      <c r="F9" s="74" t="s">
        <v>58</v>
      </c>
      <c r="G9" s="111"/>
      <c r="H9" s="68" t="s">
        <v>49</v>
      </c>
      <c r="I9" s="97"/>
      <c r="J9" s="98"/>
      <c r="K9" s="102"/>
      <c r="L9" s="108"/>
      <c r="M9" s="78"/>
      <c r="N9" s="105"/>
      <c r="O9" s="58">
        <f>D9*P9</f>
        <v>4000</v>
      </c>
      <c r="P9" s="60">
        <v>2000</v>
      </c>
      <c r="Q9" s="114"/>
      <c r="R9" s="62">
        <f>D9*Q9</f>
        <v>0</v>
      </c>
      <c r="S9" s="46" t="str">
        <f t="shared" si="1"/>
        <v xml:space="preserve"> </v>
      </c>
      <c r="T9" s="78"/>
      <c r="U9" s="81"/>
    </row>
    <row r="10" spans="1:21" s="5" customFormat="1" ht="48" customHeight="1" x14ac:dyDescent="0.25">
      <c r="A10" s="27"/>
      <c r="B10" s="64">
        <v>4</v>
      </c>
      <c r="C10" s="70" t="s">
        <v>43</v>
      </c>
      <c r="D10" s="66">
        <v>1</v>
      </c>
      <c r="E10" s="56" t="s">
        <v>25</v>
      </c>
      <c r="F10" s="71" t="s">
        <v>44</v>
      </c>
      <c r="G10" s="111"/>
      <c r="H10" s="68" t="s">
        <v>49</v>
      </c>
      <c r="I10" s="97"/>
      <c r="J10" s="98"/>
      <c r="K10" s="102"/>
      <c r="L10" s="108"/>
      <c r="M10" s="78"/>
      <c r="N10" s="105"/>
      <c r="O10" s="58">
        <f>D10*P10</f>
        <v>4800</v>
      </c>
      <c r="P10" s="60">
        <v>4800</v>
      </c>
      <c r="Q10" s="114"/>
      <c r="R10" s="62">
        <f>D10*Q10</f>
        <v>0</v>
      </c>
      <c r="S10" s="46" t="str">
        <f t="shared" si="1"/>
        <v xml:space="preserve"> </v>
      </c>
      <c r="T10" s="78"/>
      <c r="U10" s="81"/>
    </row>
    <row r="11" spans="1:21" s="5" customFormat="1" ht="48" customHeight="1" x14ac:dyDescent="0.25">
      <c r="A11" s="27"/>
      <c r="B11" s="64">
        <v>5</v>
      </c>
      <c r="C11" s="70" t="s">
        <v>45</v>
      </c>
      <c r="D11" s="66">
        <v>1</v>
      </c>
      <c r="E11" s="56" t="s">
        <v>25</v>
      </c>
      <c r="F11" s="71" t="s">
        <v>46</v>
      </c>
      <c r="G11" s="111"/>
      <c r="H11" s="68" t="s">
        <v>49</v>
      </c>
      <c r="I11" s="97"/>
      <c r="J11" s="98"/>
      <c r="K11" s="102"/>
      <c r="L11" s="108"/>
      <c r="M11" s="78"/>
      <c r="N11" s="105"/>
      <c r="O11" s="58">
        <f>D11*P11</f>
        <v>6000</v>
      </c>
      <c r="P11" s="60">
        <v>6000</v>
      </c>
      <c r="Q11" s="114"/>
      <c r="R11" s="62">
        <f>D11*Q11</f>
        <v>0</v>
      </c>
      <c r="S11" s="46" t="str">
        <f t="shared" si="1"/>
        <v xml:space="preserve"> </v>
      </c>
      <c r="T11" s="78"/>
      <c r="U11" s="81"/>
    </row>
    <row r="12" spans="1:21" s="5" customFormat="1" ht="72.75" customHeight="1" x14ac:dyDescent="0.25">
      <c r="A12" s="27"/>
      <c r="B12" s="64">
        <v>6</v>
      </c>
      <c r="C12" s="70" t="s">
        <v>47</v>
      </c>
      <c r="D12" s="66">
        <v>1</v>
      </c>
      <c r="E12" s="56" t="s">
        <v>25</v>
      </c>
      <c r="F12" s="71" t="s">
        <v>48</v>
      </c>
      <c r="G12" s="111"/>
      <c r="H12" s="68" t="s">
        <v>49</v>
      </c>
      <c r="I12" s="97"/>
      <c r="J12" s="98"/>
      <c r="K12" s="102"/>
      <c r="L12" s="108"/>
      <c r="M12" s="78"/>
      <c r="N12" s="105"/>
      <c r="O12" s="58">
        <f>D12*P12</f>
        <v>4000</v>
      </c>
      <c r="P12" s="60">
        <v>4000</v>
      </c>
      <c r="Q12" s="114"/>
      <c r="R12" s="62">
        <f>D12*Q12</f>
        <v>0</v>
      </c>
      <c r="S12" s="46" t="str">
        <f t="shared" si="1"/>
        <v xml:space="preserve"> </v>
      </c>
      <c r="T12" s="78"/>
      <c r="U12" s="82"/>
    </row>
    <row r="13" spans="1:21" s="5" customFormat="1" ht="48" customHeight="1" x14ac:dyDescent="0.25">
      <c r="A13" s="27"/>
      <c r="B13" s="64">
        <v>7</v>
      </c>
      <c r="C13" s="70" t="s">
        <v>50</v>
      </c>
      <c r="D13" s="66">
        <v>1</v>
      </c>
      <c r="E13" s="56" t="s">
        <v>25</v>
      </c>
      <c r="F13" s="76" t="s">
        <v>60</v>
      </c>
      <c r="G13" s="111"/>
      <c r="H13" s="68" t="s">
        <v>49</v>
      </c>
      <c r="I13" s="97"/>
      <c r="J13" s="98"/>
      <c r="K13" s="102"/>
      <c r="L13" s="108"/>
      <c r="M13" s="78"/>
      <c r="N13" s="105"/>
      <c r="O13" s="58">
        <f>D13*P13</f>
        <v>4600</v>
      </c>
      <c r="P13" s="60">
        <v>4600</v>
      </c>
      <c r="Q13" s="114"/>
      <c r="R13" s="62">
        <f>D13*Q13</f>
        <v>0</v>
      </c>
      <c r="S13" s="46" t="str">
        <f t="shared" si="1"/>
        <v xml:space="preserve"> </v>
      </c>
      <c r="T13" s="78"/>
      <c r="U13" s="80" t="s">
        <v>14</v>
      </c>
    </row>
    <row r="14" spans="1:21" s="5" customFormat="1" ht="48" customHeight="1" x14ac:dyDescent="0.25">
      <c r="A14" s="27"/>
      <c r="B14" s="64">
        <v>8</v>
      </c>
      <c r="C14" s="70" t="s">
        <v>50</v>
      </c>
      <c r="D14" s="66">
        <v>1</v>
      </c>
      <c r="E14" s="56" t="s">
        <v>25</v>
      </c>
      <c r="F14" s="76" t="s">
        <v>61</v>
      </c>
      <c r="G14" s="111"/>
      <c r="H14" s="68" t="s">
        <v>49</v>
      </c>
      <c r="I14" s="97"/>
      <c r="J14" s="98"/>
      <c r="K14" s="102"/>
      <c r="L14" s="108"/>
      <c r="M14" s="78"/>
      <c r="N14" s="105"/>
      <c r="O14" s="58">
        <f>D14*P14</f>
        <v>4200</v>
      </c>
      <c r="P14" s="60">
        <v>4200</v>
      </c>
      <c r="Q14" s="114"/>
      <c r="R14" s="62">
        <f>D14*Q14</f>
        <v>0</v>
      </c>
      <c r="S14" s="46" t="str">
        <f t="shared" si="1"/>
        <v xml:space="preserve"> </v>
      </c>
      <c r="T14" s="78"/>
      <c r="U14" s="81"/>
    </row>
    <row r="15" spans="1:21" s="5" customFormat="1" ht="48" customHeight="1" x14ac:dyDescent="0.25">
      <c r="A15" s="27"/>
      <c r="B15" s="64">
        <v>9</v>
      </c>
      <c r="C15" s="70" t="s">
        <v>50</v>
      </c>
      <c r="D15" s="66">
        <v>1</v>
      </c>
      <c r="E15" s="56" t="s">
        <v>25</v>
      </c>
      <c r="F15" s="76" t="s">
        <v>62</v>
      </c>
      <c r="G15" s="111"/>
      <c r="H15" s="68" t="s">
        <v>49</v>
      </c>
      <c r="I15" s="97"/>
      <c r="J15" s="98"/>
      <c r="K15" s="102"/>
      <c r="L15" s="108"/>
      <c r="M15" s="78"/>
      <c r="N15" s="105"/>
      <c r="O15" s="58">
        <f>D15*P15</f>
        <v>2700</v>
      </c>
      <c r="P15" s="60">
        <v>2700</v>
      </c>
      <c r="Q15" s="114"/>
      <c r="R15" s="62">
        <f>D15*Q15</f>
        <v>0</v>
      </c>
      <c r="S15" s="46" t="str">
        <f t="shared" si="1"/>
        <v xml:space="preserve"> </v>
      </c>
      <c r="T15" s="78"/>
      <c r="U15" s="81"/>
    </row>
    <row r="16" spans="1:21" s="5" customFormat="1" ht="48" customHeight="1" x14ac:dyDescent="0.25">
      <c r="A16" s="27"/>
      <c r="B16" s="64">
        <v>10</v>
      </c>
      <c r="C16" s="70" t="s">
        <v>51</v>
      </c>
      <c r="D16" s="66">
        <v>1</v>
      </c>
      <c r="E16" s="56" t="s">
        <v>25</v>
      </c>
      <c r="F16" s="76" t="s">
        <v>63</v>
      </c>
      <c r="G16" s="111"/>
      <c r="H16" s="68" t="s">
        <v>49</v>
      </c>
      <c r="I16" s="97"/>
      <c r="J16" s="98"/>
      <c r="K16" s="102"/>
      <c r="L16" s="108"/>
      <c r="M16" s="78"/>
      <c r="N16" s="105"/>
      <c r="O16" s="58">
        <f>D16*P16</f>
        <v>3800</v>
      </c>
      <c r="P16" s="60">
        <v>3800</v>
      </c>
      <c r="Q16" s="114"/>
      <c r="R16" s="62">
        <f>D16*Q16</f>
        <v>0</v>
      </c>
      <c r="S16" s="46" t="str">
        <f t="shared" si="1"/>
        <v xml:space="preserve"> </v>
      </c>
      <c r="T16" s="78"/>
      <c r="U16" s="81"/>
    </row>
    <row r="17" spans="1:21" s="5" customFormat="1" ht="57" customHeight="1" x14ac:dyDescent="0.25">
      <c r="A17" s="27"/>
      <c r="B17" s="64">
        <v>11</v>
      </c>
      <c r="C17" s="70" t="s">
        <v>52</v>
      </c>
      <c r="D17" s="66">
        <v>1</v>
      </c>
      <c r="E17" s="56" t="s">
        <v>25</v>
      </c>
      <c r="F17" s="76" t="s">
        <v>64</v>
      </c>
      <c r="G17" s="111"/>
      <c r="H17" s="68" t="s">
        <v>49</v>
      </c>
      <c r="I17" s="97"/>
      <c r="J17" s="98"/>
      <c r="K17" s="102"/>
      <c r="L17" s="108"/>
      <c r="M17" s="78"/>
      <c r="N17" s="105"/>
      <c r="O17" s="58">
        <f>D17*P17</f>
        <v>15800</v>
      </c>
      <c r="P17" s="60">
        <v>15800</v>
      </c>
      <c r="Q17" s="114"/>
      <c r="R17" s="62">
        <f>D17*Q17</f>
        <v>0</v>
      </c>
      <c r="S17" s="46" t="str">
        <f t="shared" si="1"/>
        <v xml:space="preserve"> </v>
      </c>
      <c r="T17" s="78"/>
      <c r="U17" s="82"/>
    </row>
    <row r="18" spans="1:21" s="5" customFormat="1" ht="48" customHeight="1" x14ac:dyDescent="0.25">
      <c r="A18" s="27"/>
      <c r="B18" s="64">
        <v>12</v>
      </c>
      <c r="C18" s="70" t="s">
        <v>53</v>
      </c>
      <c r="D18" s="66">
        <v>1</v>
      </c>
      <c r="E18" s="56" t="s">
        <v>25</v>
      </c>
      <c r="F18" s="71" t="s">
        <v>54</v>
      </c>
      <c r="G18" s="111"/>
      <c r="H18" s="68" t="s">
        <v>49</v>
      </c>
      <c r="I18" s="98"/>
      <c r="J18" s="98"/>
      <c r="K18" s="102"/>
      <c r="L18" s="108"/>
      <c r="M18" s="78"/>
      <c r="N18" s="105"/>
      <c r="O18" s="58">
        <f>D18*P18</f>
        <v>2200</v>
      </c>
      <c r="P18" s="60">
        <v>2200</v>
      </c>
      <c r="Q18" s="114"/>
      <c r="R18" s="62">
        <f>D18*Q18</f>
        <v>0</v>
      </c>
      <c r="S18" s="46" t="str">
        <f t="shared" ref="S18" si="2">IF(ISNUMBER(Q18), IF(Q18&gt;P18,"NEVYHOVUJE","VYHOVUJE")," ")</f>
        <v xml:space="preserve"> </v>
      </c>
      <c r="T18" s="78"/>
      <c r="U18" s="80" t="s">
        <v>13</v>
      </c>
    </row>
    <row r="19" spans="1:21" s="5" customFormat="1" ht="48" customHeight="1" x14ac:dyDescent="0.25">
      <c r="A19" s="27"/>
      <c r="B19" s="64">
        <v>13</v>
      </c>
      <c r="C19" s="70" t="s">
        <v>55</v>
      </c>
      <c r="D19" s="66">
        <v>1</v>
      </c>
      <c r="E19" s="56" t="s">
        <v>25</v>
      </c>
      <c r="F19" s="71" t="s">
        <v>56</v>
      </c>
      <c r="G19" s="111"/>
      <c r="H19" s="68" t="s">
        <v>49</v>
      </c>
      <c r="I19" s="98"/>
      <c r="J19" s="98"/>
      <c r="K19" s="102"/>
      <c r="L19" s="108"/>
      <c r="M19" s="78"/>
      <c r="N19" s="105"/>
      <c r="O19" s="58">
        <f>D19*P19</f>
        <v>4000</v>
      </c>
      <c r="P19" s="60">
        <v>4000</v>
      </c>
      <c r="Q19" s="114"/>
      <c r="R19" s="45">
        <f>D19*Q19</f>
        <v>0</v>
      </c>
      <c r="S19" s="46" t="str">
        <f t="shared" ref="S19" si="3">IF(ISNUMBER(Q19), IF(Q19&gt;P19,"NEVYHOVUJE","VYHOVUJE")," ")</f>
        <v xml:space="preserve"> </v>
      </c>
      <c r="T19" s="78"/>
      <c r="U19" s="81"/>
    </row>
    <row r="20" spans="1:21" s="5" customFormat="1" ht="48" customHeight="1" thickBot="1" x14ac:dyDescent="0.3">
      <c r="A20" s="27"/>
      <c r="B20" s="47">
        <v>14</v>
      </c>
      <c r="C20" s="72" t="s">
        <v>55</v>
      </c>
      <c r="D20" s="48">
        <v>1</v>
      </c>
      <c r="E20" s="49" t="s">
        <v>25</v>
      </c>
      <c r="F20" s="73" t="s">
        <v>57</v>
      </c>
      <c r="G20" s="112"/>
      <c r="H20" s="50" t="s">
        <v>49</v>
      </c>
      <c r="I20" s="99"/>
      <c r="J20" s="99"/>
      <c r="K20" s="103"/>
      <c r="L20" s="109"/>
      <c r="M20" s="79"/>
      <c r="N20" s="106"/>
      <c r="O20" s="51">
        <f>D20*P20</f>
        <v>7000</v>
      </c>
      <c r="P20" s="52">
        <v>7000</v>
      </c>
      <c r="Q20" s="115"/>
      <c r="R20" s="53">
        <f>D20*Q20</f>
        <v>0</v>
      </c>
      <c r="S20" s="54" t="str">
        <f t="shared" ref="S20" si="4">IF(ISNUMBER(Q20), IF(Q20&gt;P20,"NEVYHOVUJE","VYHOVUJE")," ")</f>
        <v xml:space="preserve"> </v>
      </c>
      <c r="T20" s="79"/>
      <c r="U20" s="83"/>
    </row>
    <row r="21" spans="1:21" ht="13.5" customHeight="1" thickTop="1" thickBot="1" x14ac:dyDescent="0.3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40"/>
      <c r="S21" s="5"/>
      <c r="T21" s="5"/>
    </row>
    <row r="22" spans="1:21" ht="49.5" customHeight="1" thickTop="1" thickBot="1" x14ac:dyDescent="0.3">
      <c r="A22" s="5"/>
      <c r="B22" s="91" t="s">
        <v>28</v>
      </c>
      <c r="C22" s="92"/>
      <c r="D22" s="92"/>
      <c r="E22" s="92"/>
      <c r="F22" s="92"/>
      <c r="G22" s="92"/>
      <c r="H22" s="41"/>
      <c r="I22" s="28"/>
      <c r="J22" s="28"/>
      <c r="K22" s="28"/>
      <c r="L22" s="8"/>
      <c r="M22" s="8"/>
      <c r="N22" s="29"/>
      <c r="O22" s="29"/>
      <c r="P22" s="30" t="s">
        <v>10</v>
      </c>
      <c r="Q22" s="93" t="s">
        <v>11</v>
      </c>
      <c r="R22" s="94"/>
      <c r="S22" s="95"/>
      <c r="T22" s="22"/>
      <c r="U22" s="31"/>
    </row>
    <row r="23" spans="1:21" ht="53.25" customHeight="1" thickTop="1" thickBot="1" x14ac:dyDescent="0.3">
      <c r="A23" s="5"/>
      <c r="B23" s="88" t="s">
        <v>26</v>
      </c>
      <c r="C23" s="88"/>
      <c r="D23" s="88"/>
      <c r="E23" s="88"/>
      <c r="F23" s="88"/>
      <c r="G23" s="88"/>
      <c r="H23" s="88"/>
      <c r="I23" s="32"/>
      <c r="L23" s="12"/>
      <c r="M23" s="12"/>
      <c r="N23" s="33"/>
      <c r="O23" s="33"/>
      <c r="P23" s="34">
        <f>SUM(O7:O20)</f>
        <v>173900</v>
      </c>
      <c r="Q23" s="84">
        <f>SUM(R7:R20)</f>
        <v>0</v>
      </c>
      <c r="R23" s="85"/>
      <c r="S23" s="86"/>
      <c r="T23" s="5"/>
    </row>
    <row r="24" spans="1:21" ht="15.75" thickTop="1" x14ac:dyDescent="0.25">
      <c r="A24" s="5"/>
      <c r="B24" s="87" t="s">
        <v>27</v>
      </c>
      <c r="C24" s="87"/>
      <c r="D24" s="87"/>
      <c r="E24" s="87"/>
      <c r="F24" s="87"/>
      <c r="K24" s="5"/>
      <c r="L24" s="5"/>
      <c r="P24" s="5"/>
      <c r="Q24" s="5"/>
      <c r="R24" s="5"/>
      <c r="S24" s="5"/>
      <c r="T24" s="5"/>
    </row>
    <row r="25" spans="1:21" ht="14.25" customHeight="1" x14ac:dyDescent="0.25">
      <c r="A25" s="5"/>
      <c r="K25" s="5"/>
      <c r="L25" s="5"/>
      <c r="P25" s="5"/>
      <c r="Q25" s="5"/>
      <c r="R25" s="5"/>
      <c r="S25" s="5"/>
      <c r="T25" s="5"/>
    </row>
    <row r="26" spans="1:21" ht="14.25" customHeight="1" x14ac:dyDescent="0.25">
      <c r="A26" s="5"/>
      <c r="B26" s="5"/>
      <c r="K26" s="5"/>
      <c r="L26" s="5"/>
      <c r="P26" s="5"/>
      <c r="Q26" s="5"/>
      <c r="R26" s="5"/>
      <c r="S26" s="5"/>
      <c r="T26" s="5"/>
    </row>
    <row r="27" spans="1:21" ht="14.25" customHeight="1" x14ac:dyDescent="0.25">
      <c r="A27" s="5"/>
      <c r="B27" s="5"/>
      <c r="K27" s="5"/>
      <c r="L27" s="5"/>
      <c r="P27" s="5"/>
      <c r="Q27" s="5"/>
      <c r="R27" s="5"/>
      <c r="S27" s="5"/>
      <c r="T27" s="5"/>
    </row>
    <row r="28" spans="1:21" ht="14.25" customHeight="1" x14ac:dyDescent="0.25">
      <c r="A28" s="5"/>
      <c r="B28" s="5"/>
      <c r="K28" s="5"/>
      <c r="L28" s="5"/>
      <c r="P28" s="5"/>
      <c r="Q28" s="5"/>
      <c r="R28" s="5"/>
      <c r="S28" s="5"/>
      <c r="T28" s="5"/>
    </row>
    <row r="29" spans="1:21" ht="14.25" customHeight="1" x14ac:dyDescent="0.25">
      <c r="A29" s="5"/>
      <c r="B29" s="5"/>
      <c r="K29" s="5"/>
      <c r="L29" s="5"/>
      <c r="P29" s="5"/>
      <c r="Q29" s="5"/>
      <c r="R29" s="5"/>
      <c r="S29" s="5"/>
      <c r="T29" s="5"/>
    </row>
    <row r="30" spans="1:21" ht="14.25" customHeight="1" x14ac:dyDescent="0.25">
      <c r="A30" s="5"/>
      <c r="B30" s="5"/>
      <c r="K30" s="5"/>
      <c r="L30" s="5"/>
      <c r="P30" s="5"/>
      <c r="Q30" s="5"/>
      <c r="R30" s="5"/>
      <c r="S30" s="5"/>
      <c r="T30" s="5"/>
    </row>
    <row r="31" spans="1:21" ht="14.25" customHeight="1" x14ac:dyDescent="0.25">
      <c r="A31" s="5"/>
      <c r="B31" s="5"/>
      <c r="K31" s="5"/>
      <c r="L31" s="5"/>
      <c r="P31" s="5"/>
      <c r="Q31" s="5"/>
      <c r="R31" s="5"/>
      <c r="S31" s="5"/>
      <c r="T31" s="5"/>
    </row>
    <row r="32" spans="1:21" ht="14.25" customHeight="1" x14ac:dyDescent="0.25">
      <c r="A32" s="5"/>
      <c r="B32" s="5"/>
      <c r="K32" s="5"/>
      <c r="L32" s="5"/>
      <c r="P32" s="5"/>
      <c r="Q32" s="5"/>
      <c r="R32" s="5"/>
      <c r="S32" s="5"/>
      <c r="T32" s="5"/>
    </row>
    <row r="33" spans="1:20" ht="14.25" customHeight="1" x14ac:dyDescent="0.25">
      <c r="A33" s="5"/>
      <c r="B33" s="5"/>
      <c r="K33" s="5"/>
      <c r="L33" s="5"/>
      <c r="P33" s="5"/>
      <c r="Q33" s="5"/>
      <c r="R33" s="5"/>
      <c r="S33" s="5"/>
      <c r="T33" s="5"/>
    </row>
    <row r="34" spans="1:20" ht="14.25" customHeight="1" x14ac:dyDescent="0.25">
      <c r="A34" s="5"/>
      <c r="B34" s="5"/>
      <c r="K34" s="5"/>
      <c r="L34" s="5"/>
      <c r="P34" s="5"/>
      <c r="Q34" s="5"/>
      <c r="R34" s="5"/>
      <c r="S34" s="5"/>
      <c r="T34" s="5"/>
    </row>
    <row r="35" spans="1:20" ht="14.25" customHeight="1" x14ac:dyDescent="0.25">
      <c r="A35" s="5"/>
      <c r="B35" s="5"/>
      <c r="K35" s="5"/>
      <c r="L35" s="5"/>
      <c r="P35" s="5"/>
      <c r="Q35" s="5"/>
      <c r="R35" s="5"/>
      <c r="S35" s="5"/>
      <c r="T35" s="5"/>
    </row>
    <row r="36" spans="1:20" ht="14.25" customHeight="1" x14ac:dyDescent="0.25">
      <c r="A36" s="5"/>
      <c r="B36" s="5"/>
      <c r="K36" s="5"/>
      <c r="L36" s="5"/>
      <c r="P36" s="5"/>
      <c r="Q36" s="5"/>
      <c r="R36" s="5"/>
      <c r="S36" s="5"/>
      <c r="T36" s="5"/>
    </row>
    <row r="37" spans="1:20" ht="14.25" customHeight="1" x14ac:dyDescent="0.25">
      <c r="A37" s="5"/>
      <c r="B37" s="5"/>
      <c r="K37" s="5"/>
      <c r="L37" s="5"/>
      <c r="P37" s="5"/>
      <c r="Q37" s="5"/>
      <c r="R37" s="5"/>
      <c r="S37" s="5"/>
      <c r="T37" s="5"/>
    </row>
    <row r="38" spans="1:20" ht="14.25" customHeight="1" x14ac:dyDescent="0.25">
      <c r="A38" s="5"/>
      <c r="B38" s="5"/>
      <c r="K38" s="5"/>
      <c r="L38" s="5"/>
      <c r="P38" s="5"/>
      <c r="Q38" s="5"/>
      <c r="R38" s="5"/>
      <c r="S38" s="5"/>
      <c r="T38" s="5"/>
    </row>
    <row r="39" spans="1:20" ht="14.25" customHeight="1" x14ac:dyDescent="0.25">
      <c r="A39" s="5"/>
      <c r="B39" s="5"/>
      <c r="K39" s="5"/>
      <c r="L39" s="5"/>
      <c r="P39" s="5"/>
      <c r="Q39" s="5"/>
      <c r="R39" s="5"/>
      <c r="S39" s="5"/>
      <c r="T39" s="5"/>
    </row>
    <row r="40" spans="1:20" ht="14.25" customHeight="1" x14ac:dyDescent="0.25">
      <c r="A40" s="5"/>
      <c r="B40" s="5"/>
      <c r="K40" s="5"/>
      <c r="L40" s="5"/>
      <c r="P40" s="5"/>
      <c r="Q40" s="5"/>
      <c r="R40" s="5"/>
      <c r="S40" s="5"/>
      <c r="T40" s="5"/>
    </row>
    <row r="41" spans="1:20" ht="14.25" customHeight="1" x14ac:dyDescent="0.25">
      <c r="A41" s="5"/>
      <c r="B41" s="5"/>
      <c r="K41" s="5"/>
      <c r="L41" s="5"/>
      <c r="P41" s="5"/>
      <c r="Q41" s="5"/>
      <c r="R41" s="5"/>
      <c r="S41" s="5"/>
      <c r="T41" s="5"/>
    </row>
    <row r="42" spans="1:20" ht="14.25" customHeight="1" x14ac:dyDescent="0.25">
      <c r="B42" s="5"/>
      <c r="K42" s="5"/>
      <c r="L42" s="5"/>
      <c r="P42" s="5"/>
      <c r="Q42" s="5"/>
      <c r="R42" s="5"/>
      <c r="S42" s="5"/>
      <c r="T42" s="5"/>
    </row>
    <row r="43" spans="1:20" ht="14.25" customHeight="1" x14ac:dyDescent="0.25">
      <c r="B43" s="5"/>
      <c r="K43" s="5"/>
      <c r="L43" s="5"/>
      <c r="P43" s="5"/>
      <c r="Q43" s="5"/>
      <c r="R43" s="5"/>
      <c r="S43" s="5"/>
      <c r="T43" s="5"/>
    </row>
    <row r="44" spans="1:20" ht="14.25" customHeight="1" x14ac:dyDescent="0.25"/>
    <row r="45" spans="1:20" ht="14.25" customHeight="1" x14ac:dyDescent="0.25"/>
    <row r="46" spans="1:20" ht="14.25" customHeight="1" x14ac:dyDescent="0.25"/>
    <row r="47" spans="1:20" ht="14.25" customHeight="1" x14ac:dyDescent="0.25"/>
    <row r="48" spans="1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</sheetData>
  <sheetProtection algorithmName="SHA-512" hashValue="IEOLKktOkBRbNPaQp4yzsw36ypbOYCklNYhoXUB+5sUgC8lgfbbufXA/ijwmfdb3oJV0cbFstRtRnJLrYyAfIA==" saltValue="Y+Jfny72vT2FOIgOKMOesg==" spinCount="100000" sheet="1" objects="1" scenarios="1"/>
  <mergeCells count="16">
    <mergeCell ref="Q23:S23"/>
    <mergeCell ref="B24:F24"/>
    <mergeCell ref="B23:H23"/>
    <mergeCell ref="B1:D1"/>
    <mergeCell ref="B22:G22"/>
    <mergeCell ref="Q22:S22"/>
    <mergeCell ref="I7:I20"/>
    <mergeCell ref="J7:J20"/>
    <mergeCell ref="K7:K20"/>
    <mergeCell ref="N7:N20"/>
    <mergeCell ref="L7:L20"/>
    <mergeCell ref="M7:M20"/>
    <mergeCell ref="T7:T20"/>
    <mergeCell ref="U13:U17"/>
    <mergeCell ref="U18:U20"/>
    <mergeCell ref="U8:U12"/>
  </mergeCells>
  <conditionalFormatting sqref="S7:S20">
    <cfRule type="cellIs" dxfId="10" priority="69" operator="equal">
      <formula>"VYHOVUJE"</formula>
    </cfRule>
  </conditionalFormatting>
  <conditionalFormatting sqref="S7:S20">
    <cfRule type="cellIs" dxfId="9" priority="68" operator="equal">
      <formula>"NEVYHOVUJE"</formula>
    </cfRule>
  </conditionalFormatting>
  <conditionalFormatting sqref="G7:H17 G19:H20 Q7:Q20">
    <cfRule type="containsBlanks" dxfId="8" priority="49">
      <formula>LEN(TRIM(G7))=0</formula>
    </cfRule>
  </conditionalFormatting>
  <conditionalFormatting sqref="G7:H17 G19:H20 Q7:Q20">
    <cfRule type="notContainsBlanks" dxfId="7" priority="47">
      <formula>LEN(TRIM(G7))&gt;0</formula>
    </cfRule>
  </conditionalFormatting>
  <conditionalFormatting sqref="G7:H17 G19:H20 Q7:Q20">
    <cfRule type="notContainsBlanks" dxfId="6" priority="46">
      <formula>LEN(TRIM(G7))&gt;0</formula>
    </cfRule>
  </conditionalFormatting>
  <conditionalFormatting sqref="G7:H17 G19:H20">
    <cfRule type="notContainsBlanks" dxfId="5" priority="45">
      <formula>LEN(TRIM(G7))&gt;0</formula>
    </cfRule>
  </conditionalFormatting>
  <conditionalFormatting sqref="D7:D20">
    <cfRule type="containsBlanks" dxfId="4" priority="5">
      <formula>LEN(TRIM(D7))=0</formula>
    </cfRule>
  </conditionalFormatting>
  <conditionalFormatting sqref="H18">
    <cfRule type="containsBlanks" dxfId="3" priority="4">
      <formula>LEN(TRIM(H18))=0</formula>
    </cfRule>
  </conditionalFormatting>
  <conditionalFormatting sqref="H18">
    <cfRule type="notContainsBlanks" dxfId="2" priority="3">
      <formula>LEN(TRIM(H18))&gt;0</formula>
    </cfRule>
  </conditionalFormatting>
  <conditionalFormatting sqref="H18">
    <cfRule type="notContainsBlanks" dxfId="1" priority="2">
      <formula>LEN(TRIM(H18))&gt;0</formula>
    </cfRule>
  </conditionalFormatting>
  <conditionalFormatting sqref="H18">
    <cfRule type="notContainsBlanks" dxfId="0" priority="1">
      <formula>LEN(TRIM(H18))&gt;0</formula>
    </cfRule>
  </conditionalFormatting>
  <dataValidations count="2">
    <dataValidation type="list" showInputMessage="1" showErrorMessage="1" sqref="E7:E17 E19:E20" xr:uid="{FEE879A1-3785-4154-A7E4-C2775DBC6DD4}">
      <formula1>"ks,bal,sada,"</formula1>
    </dataValidation>
    <dataValidation type="list" allowBlank="1" showInputMessage="1" showErrorMessage="1" sqref="J7:J17" xr:uid="{F596625E-C0A3-4B32-9204-ED7E93012402}">
      <formula1>"ANO,NE"</formula1>
    </dataValidation>
  </dataValidations>
  <pageMargins left="7.874015748031496E-2" right="0.11811023622047245" top="0.35433070866141736" bottom="0.35433070866141736" header="0.31496062992125984" footer="0.31496062992125984"/>
  <pageSetup paperSize="9" scale="2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U7:U8 U13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2022-10-04T08:18:52Z</cp:lastPrinted>
  <dcterms:created xsi:type="dcterms:W3CDTF">2014-03-05T12:43:32Z</dcterms:created>
  <dcterms:modified xsi:type="dcterms:W3CDTF">2022-11-02T07:44:48Z</dcterms:modified>
</cp:coreProperties>
</file>