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44\0 podklady\"/>
    </mc:Choice>
  </mc:AlternateContent>
  <xr:revisionPtr revIDLastSave="0" documentId="13_ncr:1_{F37A8C55-0068-4007-B7DE-E969B1FA1B4F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S10" i="1" l="1"/>
  <c r="S9" i="1"/>
  <c r="P9" i="1"/>
  <c r="S8" i="1"/>
  <c r="P8" i="1"/>
  <c r="P10" i="1"/>
  <c r="T8" i="1"/>
  <c r="P7" i="1"/>
  <c r="T10" i="1" l="1"/>
  <c r="T9" i="1"/>
  <c r="Q13" i="1"/>
  <c r="T7" i="1"/>
  <c r="S7" i="1" l="1"/>
  <c r="R13" i="1" s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<sst xmlns="http://schemas.openxmlformats.org/spreadsheetml/2006/main" count="56" uniqueCount="50">
  <si>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</si>
  <si>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</si>
  <si>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</si>
  <si>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</si>
  <si>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</si>
  <si>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</si>
  <si>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</si>
  <si>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</si>
  <si>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</si>
  <si>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</si>
  <si>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</si>
  <si>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</si>
  <si>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</si>
  <si>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</si>
  <si>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</si>
  <si>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</si>
  <si>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</si>
  <si>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</si>
  <si>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</si>
  <si>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</si>
  <si>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</si>
  <si>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</si>
  <si>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</si>
  <si>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</si>
  <si>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</si>
  <si>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</si>
  <si>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</si>
  <si>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</si>
  <si>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</si>
  <si>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</si>
  <si>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</si>
  <si>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</si>
  <si>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Pokud financováno z projektových prostředků, pak ŘEŠITEL uvede: NÁZEV A ČÍSLO DOTAČNÍHO PROJEKTU</t>
  </si>
  <si>
    <t>Společná faktura</t>
  </si>
  <si>
    <t>do 31.12.2022</t>
  </si>
  <si>
    <t>Termín dodání</t>
  </si>
  <si>
    <t>Ing. Jan Matějka,
Tel.: 702 091 406,
37763 8503</t>
  </si>
  <si>
    <t>Univerzitní 22, 
301 00 Plzeň,
Fakulta strojní - Katedra technologie obrábění,
místnost UK 216</t>
  </si>
  <si>
    <t xml:space="preserve">Příloha č. 2 Kupní smlouvy - technická specifikace
Výpočetní technika (III.) 144 - 2022 </t>
  </si>
  <si>
    <t>PC stanice včetně USB klávesnice a myši</t>
  </si>
  <si>
    <t xml:space="preserve">Požadovaná minimální konfigurace klíčových komponent:
Operační systém Windows Profesional  64-bit (Windows 10 nebo vyšší) - Český jazyk.
OS Windows požadujeme z důvodu kompatibility s interními aplikacemi ZČU (Stag, Magion,...).
Procesor ninimálně 16 jader, více než 41 400 bodů v CPU Benchmarku, Single Thread Rating: min. 4 200 bodů.
 (http://www.cpubenchmark.net/ ke dni 10.10.2022).
Profesionální pracovní grafická karta více než 18 900 bodů v Videocard Benchmarku(https://www.videocardbenchmark.net/ ke dni 10.10.2022).
Paměť RAM min. 32 GB  2x16 GB, min. DDR4 - Možnost rozšíření na 128 GB. 
Úložiště: min. 512 GB SSD disk plus další disk min. 1 TB SSD disk. 
Čtečka paměťových karet.
Konektivita min:
1× USB-C 3.2 Gen 2
4× USB 3.2 Gen 2 
3× USB 3.2 Gen 1 
3× USB 2.0
1× kombinovaný konektor sluchátek/mikrofonu
1× zvukový vstup
1× zvukový výstup 
1× RJ-45 (LAN) 
2xDisplayPort 1.4
Existence ovladačů použitého HW ve Windows 10 
USB klavesnice a USB myš.
Podpora prostřednictvím internetu musí umožňovat stahování ovladačů a manuálu z internetu adresně pro konkrétní zadaný typ (sériové číslo) zařízení. Existence ovladačů použitého HW ve Windows 10.
Záruka min. 5 let, servis NBD. </t>
  </si>
  <si>
    <t xml:space="preserve">Záruka na zboží min. 5 let, servis NBD on site. </t>
  </si>
  <si>
    <t>Monitor 27"</t>
  </si>
  <si>
    <t>Úhlopříčka displeje: 27".
Úprava panelu: Antireflexní, IPS.
Rozlišení: min. Full HD 1920 × 1080.
Poměr stran 16:9.
Pozorovací úhel: 178° vodorovně, 178° svisle.
Jas min. 300 cd/m2.
Kontrastní poměr: 1 000 : 1.
Doba odezvy max. 4 ms.
Frekvence min. 75Hz.
Připojení min.: 2x HDMI, Sluchátkový výstup.
Výškově nastavitelný stojan.
Záruka min. 4 roky na místě.
(2ks k pol.č. 3 PC a 2ks k pol.č. 4 NTB)</t>
  </si>
  <si>
    <t>Záruka na zboží min. 4 roky na místě.</t>
  </si>
  <si>
    <t>Požadovaná minimální konfigurace klíčových komponent:
Operační systém Windows Profesional  64-bit (Windows 10 nebo vyšší) - Český jazyk.
OS Windows požadujeme z důvodu kompatibility s interními aplikacemi ZČU (Stag, Magion,...).
Procesor ninimálně 6 jader, více než 20 000 bodů v CPU Benchmarku, Single Thread Rating: min. 3 740 bodů.
 (http://www.cpubenchmark.net/ ke dni 10.10.2022).
Grafická karta více než 1 600 bodů v Videocard Benchmarku(https://www.videocardbenchmark.net/ ke dni 10.10.2022).
Paměť RAM min.16 GB, min. DDR4 - možnost rozšíření na 128 GB.
Úložiště: min. 512 GB SSD disk. 
Konektivita min:
1× USB-C 3.2 Gen 2
4× USB 3.2 Gen 2 
3× USB 3.2 Gen 1 
2× USB 2.0
1× kombinovaný konektor sluchátek/mikrofonu
1× zvukový vstup
1× zvukový výstup 
1× RJ-45 (LAN) 
2xDisplayPort 1.4
1x HDMI
Existence ovladačů použitého HW ve Windows 10.
USB klavesnice a USB myš.
Podpora prostřednictvím internetu musí umožňovat stahování ovladačů a manuálu z internetu adresně pro konkrétní zadaný typ (sériové číslo) zařízení. Existence ovladačů použitého HW ve Windows 10
Záruka min. 5 let, servis NBD.</t>
  </si>
  <si>
    <t>Záruka na zboží min. 5 let, servis NBD onsite.</t>
  </si>
  <si>
    <t>Notebook 15,6" včetně brašny</t>
  </si>
  <si>
    <r>
      <t xml:space="preserve">Požadovaná minimální konfigurace klíčových komponent:
Operační systém Windows Profesional  64-bit (Windows 10 nebo vyšší) - Český jazyk.
OS Windows požadujeme z důvodu kompatibility s interními aplikacemi ZČU (Stag, Magion,...).
Procesor ninimálně 6 jader, více než 11 400 bodů v CPU Benchmarku, Single Thread Rating: min. 3 495 bodů.
 (http://www.cpubenchmark.net/ ke dni 10.10.2022).
Grafická karta více než 1 529 bodů v Videocard Benchmarku(https://www.videocardbenchmark.net/ ke dni 10.10.2022).
Display: 15,6", matný IPS displej, WLED podsvícení, Full HD rozlišení s rozlišením min. 1920x1080, kamera.
Paměť RAM min. 8 GB, min. DDR4, možnost rozšíření na 64 GB. 
Wireless LAN.
Úložiště: min. 512 GB SSD disk. 
Možnost Wifi a Bluetooth připojení.
Čtečka paměťových karet. 
1× USB-C 4: podpora Thunderbolt 4, podpora DisplayPort 1.4, napájení notebooku
3× USB 3.2 Gen 1
1× kombinovaný konektor sluchátek/mikrofonu
1× HDMI 2.0
1× RJ-45 (LAN) 
Baterie minimálně 42Watt-hour. 
Existence ovladačů použitého HW ve Windows 10.
CZ Klávesnice s podsvícením a numerickou klávesnicí.
Max. hmotnost 1,75 kg.
Podpora prostřednictvím internetu musí umožňovat stahování ovladačů a manuálu z internetu adresně pro konkrétní zadaný typ (sériové číslo) zařízení. Existence ovladačů použitého HW ve Windows 10.
Záruka  na notebook min. 4 roky, servis NBD.
</t>
    </r>
    <r>
      <rPr>
        <b/>
        <sz val="11"/>
        <color theme="1"/>
        <rFont val="Calibri"/>
        <family val="2"/>
        <charset val="238"/>
        <scheme val="minor"/>
      </rPr>
      <t>Včetně brašny</t>
    </r>
    <r>
      <rPr>
        <sz val="11"/>
        <color theme="1"/>
        <rFont val="Calibri"/>
        <family val="2"/>
        <charset val="238"/>
        <scheme val="minor"/>
      </rPr>
      <t xml:space="preserve"> pro danou velikost notebooku, zip, přední kapsa na zip, odolná proti povětrnostním vlivům, přepravní řemínek: ruční držadlo, popruh přes rameno, další přihrádky na dokumenty, tablet.</t>
    </r>
  </si>
  <si>
    <t>Záruka na ntb min. 4 roky, servis NBD onsite.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</si>
</sst>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2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12" fillId="6" borderId="20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12" fillId="6" borderId="15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9" fillId="3" borderId="18" xfId="0" applyNumberFormat="1" applyFont="1" applyFill="1" applyBorder="1" applyAlignment="1">
      <alignment horizontal="center" vertical="center" wrapText="1"/>
    </xf>
    <xf numFmtId="0" fontId="9" fillId="3" borderId="19" xfId="0" applyNumberFormat="1" applyFont="1" applyFill="1" applyBorder="1" applyAlignment="1">
      <alignment horizontal="center" vertical="center" wrapText="1"/>
    </xf>
    <xf numFmtId="0" fontId="9" fillId="3" borderId="2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24" fillId="4" borderId="22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7" zoomScaleNormal="100" workbookViewId="0">
      <selection activeCell="G7" sqref="G7:H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28515625" style="1" customWidth="1"/>
    <col min="4" max="4" width="12.28515625" style="2" customWidth="1"/>
    <col min="5" max="5" width="10.5703125" style="3" customWidth="1"/>
    <col min="6" max="6" width="131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8.42578125" style="5" hidden="1" customWidth="1"/>
    <col min="12" max="12" width="26.28515625" style="5" customWidth="1"/>
    <col min="13" max="13" width="25.85546875" style="5" customWidth="1"/>
    <col min="14" max="14" width="45.7109375" style="4" customWidth="1"/>
    <col min="15" max="15" width="23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9" t="s">
        <v>38</v>
      </c>
      <c r="C1" s="90"/>
      <c r="D1" s="9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5"/>
      <c r="E3" s="85"/>
      <c r="F3" s="8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5"/>
      <c r="E4" s="85"/>
      <c r="F4" s="85"/>
      <c r="G4" s="85"/>
      <c r="H4" s="8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1" t="s">
        <v>2</v>
      </c>
      <c r="H5" s="9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26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35</v>
      </c>
      <c r="P6" s="41" t="s">
        <v>22</v>
      </c>
      <c r="Q6" s="39" t="s">
        <v>5</v>
      </c>
      <c r="R6" s="43" t="s">
        <v>6</v>
      </c>
      <c r="S6" s="84" t="s">
        <v>7</v>
      </c>
      <c r="T6" s="84" t="s">
        <v>8</v>
      </c>
      <c r="U6" s="41" t="s">
        <v>23</v>
      </c>
      <c r="V6" s="41" t="s">
        <v>24</v>
      </c>
    </row>
    <row r="7" spans="1:22" ht="399.75" customHeight="1" thickTop="1" x14ac:dyDescent="0.25">
      <c r="A7" s="20"/>
      <c r="B7" s="48">
        <v>1</v>
      </c>
      <c r="C7" s="49" t="s">
        <v>39</v>
      </c>
      <c r="D7" s="50">
        <v>2</v>
      </c>
      <c r="E7" s="51" t="s">
        <v>30</v>
      </c>
      <c r="F7" s="78" t="s">
        <v>40</v>
      </c>
      <c r="G7" s="114"/>
      <c r="H7" s="115"/>
      <c r="I7" s="93" t="s">
        <v>33</v>
      </c>
      <c r="J7" s="96" t="s">
        <v>31</v>
      </c>
      <c r="K7" s="86"/>
      <c r="L7" s="79" t="s">
        <v>41</v>
      </c>
      <c r="M7" s="99" t="s">
        <v>36</v>
      </c>
      <c r="N7" s="99" t="s">
        <v>37</v>
      </c>
      <c r="O7" s="102" t="s">
        <v>34</v>
      </c>
      <c r="P7" s="52">
        <f>D7*Q7</f>
        <v>130000</v>
      </c>
      <c r="Q7" s="53">
        <v>65000</v>
      </c>
      <c r="R7" s="122"/>
      <c r="S7" s="54">
        <f>D7*R7</f>
        <v>0</v>
      </c>
      <c r="T7" s="55" t="str">
        <f t="shared" ref="T7" si="0">IF(ISNUMBER(R7), IF(R7&gt;Q7,"NEVYHOVUJE","VYHOVUJE")," ")</f>
        <v xml:space="preserve"> </v>
      </c>
      <c r="U7" s="86"/>
      <c r="V7" s="51" t="s">
        <v>12</v>
      </c>
    </row>
    <row r="8" spans="1:22" ht="243.75" customHeight="1" x14ac:dyDescent="0.25">
      <c r="A8" s="20"/>
      <c r="B8" s="56">
        <v>2</v>
      </c>
      <c r="C8" s="57" t="s">
        <v>42</v>
      </c>
      <c r="D8" s="58">
        <v>4</v>
      </c>
      <c r="E8" s="59" t="s">
        <v>30</v>
      </c>
      <c r="F8" s="80" t="s">
        <v>43</v>
      </c>
      <c r="G8" s="116"/>
      <c r="H8" s="117"/>
      <c r="I8" s="94"/>
      <c r="J8" s="97"/>
      <c r="K8" s="87"/>
      <c r="L8" s="81" t="s">
        <v>44</v>
      </c>
      <c r="M8" s="100"/>
      <c r="N8" s="100"/>
      <c r="O8" s="103"/>
      <c r="P8" s="60">
        <f>D8*Q8</f>
        <v>15200</v>
      </c>
      <c r="Q8" s="61">
        <v>3800</v>
      </c>
      <c r="R8" s="123"/>
      <c r="S8" s="62">
        <f>D8*R8</f>
        <v>0</v>
      </c>
      <c r="T8" s="63" t="str">
        <f t="shared" ref="T8:T10" si="1">IF(ISNUMBER(R8), IF(R8&gt;Q8,"NEVYHOVUJE","VYHOVUJE")," ")</f>
        <v xml:space="preserve"> </v>
      </c>
      <c r="U8" s="87"/>
      <c r="V8" s="59" t="s">
        <v>13</v>
      </c>
    </row>
    <row r="9" spans="1:22" ht="387" customHeight="1" x14ac:dyDescent="0.25">
      <c r="A9" s="20"/>
      <c r="B9" s="72">
        <v>3</v>
      </c>
      <c r="C9" s="73" t="s">
        <v>39</v>
      </c>
      <c r="D9" s="74">
        <v>2</v>
      </c>
      <c r="E9" s="75" t="s">
        <v>30</v>
      </c>
      <c r="F9" s="82" t="s">
        <v>45</v>
      </c>
      <c r="G9" s="118"/>
      <c r="H9" s="119"/>
      <c r="I9" s="94"/>
      <c r="J9" s="97"/>
      <c r="K9" s="87"/>
      <c r="L9" s="81" t="s">
        <v>46</v>
      </c>
      <c r="M9" s="100"/>
      <c r="N9" s="100"/>
      <c r="O9" s="103"/>
      <c r="P9" s="60">
        <f>D9*Q9</f>
        <v>46000</v>
      </c>
      <c r="Q9" s="76">
        <v>23000</v>
      </c>
      <c r="R9" s="124"/>
      <c r="S9" s="62">
        <f>D9*R9</f>
        <v>0</v>
      </c>
      <c r="T9" s="63" t="str">
        <f t="shared" ref="T9" si="2">IF(ISNUMBER(R9), IF(R9&gt;Q9,"NEVYHOVUJE","VYHOVUJE")," ")</f>
        <v xml:space="preserve"> </v>
      </c>
      <c r="U9" s="87"/>
      <c r="V9" s="75" t="s">
        <v>12</v>
      </c>
    </row>
    <row r="10" spans="1:22" ht="409.5" customHeight="1" thickBot="1" x14ac:dyDescent="0.3">
      <c r="A10" s="20"/>
      <c r="B10" s="64">
        <v>4</v>
      </c>
      <c r="C10" s="65" t="s">
        <v>47</v>
      </c>
      <c r="D10" s="66">
        <v>2</v>
      </c>
      <c r="E10" s="67" t="s">
        <v>30</v>
      </c>
      <c r="F10" s="83" t="s">
        <v>48</v>
      </c>
      <c r="G10" s="120"/>
      <c r="H10" s="121"/>
      <c r="I10" s="95"/>
      <c r="J10" s="98"/>
      <c r="K10" s="88"/>
      <c r="L10" s="77" t="s">
        <v>49</v>
      </c>
      <c r="M10" s="101"/>
      <c r="N10" s="101"/>
      <c r="O10" s="104"/>
      <c r="P10" s="68">
        <f>D10*Q10</f>
        <v>46000</v>
      </c>
      <c r="Q10" s="69">
        <v>23000</v>
      </c>
      <c r="R10" s="125"/>
      <c r="S10" s="70">
        <f>D10*R10</f>
        <v>0</v>
      </c>
      <c r="T10" s="71" t="str">
        <f t="shared" si="1"/>
        <v xml:space="preserve"> </v>
      </c>
      <c r="U10" s="88"/>
      <c r="V10" s="67" t="s">
        <v>11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112" t="s">
        <v>29</v>
      </c>
      <c r="C12" s="112"/>
      <c r="D12" s="112"/>
      <c r="E12" s="112"/>
      <c r="F12" s="112"/>
      <c r="G12" s="112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09" t="s">
        <v>10</v>
      </c>
      <c r="S12" s="110"/>
      <c r="T12" s="111"/>
      <c r="U12" s="24"/>
      <c r="V12" s="25"/>
    </row>
    <row r="13" spans="1:22" ht="50.45" customHeight="1" thickTop="1" thickBot="1" x14ac:dyDescent="0.3">
      <c r="B13" s="113" t="s">
        <v>27</v>
      </c>
      <c r="C13" s="113"/>
      <c r="D13" s="113"/>
      <c r="E13" s="113"/>
      <c r="F13" s="113"/>
      <c r="G13" s="113"/>
      <c r="H13" s="113"/>
      <c r="I13" s="26"/>
      <c r="L13" s="9"/>
      <c r="M13" s="9"/>
      <c r="N13" s="9"/>
      <c r="O13" s="27"/>
      <c r="P13" s="27"/>
      <c r="Q13" s="28">
        <f>SUM(P7:P10)</f>
        <v>237200</v>
      </c>
      <c r="R13" s="106">
        <f>SUM(S7:S10)</f>
        <v>0</v>
      </c>
      <c r="S13" s="107"/>
      <c r="T13" s="108"/>
    </row>
    <row r="14" spans="1:22" ht="15.75" thickTop="1" x14ac:dyDescent="0.25">
      <c r="B14" s="105" t="s">
        <v>28</v>
      </c>
      <c r="C14" s="105"/>
      <c r="D14" s="105"/>
      <c r="E14" s="105"/>
      <c r="F14" s="105"/>
      <c r="G14" s="105"/>
      <c r="H14" s="8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5"/>
      <c r="H15" s="8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5"/>
      <c r="H16" s="8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85"/>
      <c r="H17" s="8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5"/>
      <c r="H18" s="8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5"/>
      <c r="H20" s="8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5"/>
      <c r="H21" s="8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5"/>
      <c r="H22" s="8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5"/>
      <c r="H23" s="8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5"/>
      <c r="H24" s="8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5"/>
      <c r="H25" s="8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5"/>
      <c r="H26" s="8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5"/>
      <c r="H27" s="8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5"/>
      <c r="H28" s="8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5"/>
      <c r="H29" s="8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5"/>
      <c r="H30" s="8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5"/>
      <c r="H31" s="8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5"/>
      <c r="H32" s="8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5"/>
      <c r="H33" s="8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5"/>
      <c r="H34" s="8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5"/>
      <c r="H35" s="8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5"/>
      <c r="H36" s="8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5"/>
      <c r="H37" s="8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5"/>
      <c r="H38" s="8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5"/>
      <c r="H39" s="8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5"/>
      <c r="H40" s="8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5"/>
      <c r="H41" s="8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5"/>
      <c r="H42" s="8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5"/>
      <c r="H43" s="8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5"/>
      <c r="H44" s="8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5"/>
      <c r="H45" s="8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5"/>
      <c r="H46" s="8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5"/>
      <c r="H47" s="8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5"/>
      <c r="H48" s="8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5"/>
      <c r="H49" s="8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5"/>
      <c r="H50" s="8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5"/>
      <c r="H51" s="8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5"/>
      <c r="H52" s="8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5"/>
      <c r="H53" s="8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5"/>
      <c r="H54" s="8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5"/>
      <c r="H55" s="8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5"/>
      <c r="H56" s="8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5"/>
      <c r="H57" s="8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5"/>
      <c r="H58" s="8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5"/>
      <c r="H59" s="8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5"/>
      <c r="H60" s="8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5"/>
      <c r="H61" s="8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5"/>
      <c r="H62" s="8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5"/>
      <c r="H63" s="8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5"/>
      <c r="H64" s="8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5"/>
      <c r="H65" s="8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5"/>
      <c r="H66" s="8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5"/>
      <c r="H67" s="8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5"/>
      <c r="H68" s="8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5"/>
      <c r="H69" s="8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5"/>
      <c r="H70" s="8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5"/>
      <c r="H71" s="8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5"/>
      <c r="H72" s="8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5"/>
      <c r="H73" s="8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5"/>
      <c r="H74" s="8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5"/>
      <c r="H75" s="8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5"/>
      <c r="H76" s="8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5"/>
      <c r="H77" s="8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5"/>
      <c r="H78" s="8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5"/>
      <c r="H79" s="8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5"/>
      <c r="H80" s="8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5"/>
      <c r="H81" s="8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5"/>
      <c r="H82" s="8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5"/>
      <c r="H83" s="8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5"/>
      <c r="H84" s="8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5"/>
      <c r="H85" s="8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5"/>
      <c r="H86" s="8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5"/>
      <c r="H87" s="8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5"/>
      <c r="H88" s="8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5"/>
      <c r="H89" s="8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5"/>
      <c r="H90" s="8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5"/>
      <c r="H91" s="8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5"/>
      <c r="H92" s="8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5"/>
      <c r="H93" s="8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5"/>
      <c r="H94" s="8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5"/>
      <c r="H95" s="8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5"/>
      <c r="H96" s="8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5"/>
      <c r="H97" s="8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5"/>
      <c r="H98" s="8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5"/>
      <c r="H99" s="85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k3vNpG98gyggE4S9DuvtFBsle1USyau9+/R+23LLI/Ckh3ikBFBSKVSEubgwmqx566KF/SR9/KbojZ2Kia/nIQ==" saltValue="obvLEvCq6mMFJa0UKTEzVA==" spinCount="100000" sheet="1" objects="1" scenarios="1"/>
  <mergeCells count="14">
    <mergeCell ref="B14:G14"/>
    <mergeCell ref="R13:T13"/>
    <mergeCell ref="R12:T12"/>
    <mergeCell ref="B12:G12"/>
    <mergeCell ref="B13:H13"/>
    <mergeCell ref="U7:U10"/>
    <mergeCell ref="B1:D1"/>
    <mergeCell ref="G5:H5"/>
    <mergeCell ref="I7:I10"/>
    <mergeCell ref="J7:J10"/>
    <mergeCell ref="K7:K10"/>
    <mergeCell ref="M7:M10"/>
    <mergeCell ref="N7:N10"/>
    <mergeCell ref="O7:O10"/>
  </mergeCells>
  <conditionalFormatting sqref="D7:D10 B7:B10">
    <cfRule type="containsBlanks" dxfId="7" priority="80">
      <formula>LEN(TRIM(B7))=0</formula>
    </cfRule>
  </conditionalFormatting>
  <conditionalFormatting sqref="B7:B10">
    <cfRule type="cellIs" dxfId="6" priority="77" operator="greaterThanOrEqual">
      <formula>1</formula>
    </cfRule>
  </conditionalFormatting>
  <conditionalFormatting sqref="T7:T10">
    <cfRule type="cellIs" dxfId="5" priority="64" operator="equal">
      <formula>"VYHOVUJE"</formula>
    </cfRule>
  </conditionalFormatting>
  <conditionalFormatting sqref="T7:T10">
    <cfRule type="cellIs" dxfId="4" priority="63" operator="equal">
      <formula>"NEVYHOVUJE"</formula>
    </cfRule>
  </conditionalFormatting>
  <conditionalFormatting sqref="G7:H10 R7:R10">
    <cfRule type="containsBlanks" dxfId="3" priority="57">
      <formula>LEN(TRIM(G7))=0</formula>
    </cfRule>
  </conditionalFormatting>
  <conditionalFormatting sqref="G7:H10 R7:R10">
    <cfRule type="notContainsBlanks" dxfId="2" priority="55">
      <formula>LEN(TRIM(G7))&gt;0</formula>
    </cfRule>
  </conditionalFormatting>
  <conditionalFormatting sqref="G7:H10 R7:R10">
    <cfRule type="notContainsBlanks" dxfId="1" priority="54">
      <formula>LEN(TRIM(G7))&gt;0</formula>
    </cfRule>
  </conditionalFormatting>
  <conditionalFormatting sqref="G7:H10">
    <cfRule type="notContainsBlanks" dxfId="0" priority="53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2022-10-24T10:02:18Z</cp:lastPrinted>
  <dcterms:created xsi:type="dcterms:W3CDTF">2014-03-05T12:43:32Z</dcterms:created>
  <dcterms:modified xsi:type="dcterms:W3CDTF">2022-11-01T08:00:36Z</dcterms:modified>
</cp:coreProperties>
</file>