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1"/>
  <workbookPr/>
  <bookViews>
    <workbookView xWindow="0" yWindow="0" windowWidth="23040" windowHeight="6468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cena'!$B$3:$U$13</definedName>
  </definedNames>
  <calcPr calcId="191029"/>
</workbook>
</file>

<file path=xl/sharedStrings.xml><?xml version="1.0" encoding="utf-8"?>
<sst xmlns="http://schemas.openxmlformats.org/spreadsheetml/2006/main" count="125" uniqueCount="71">
  <si>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</si>
  <si>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</si>
  <si>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</si>
  <si>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</si>
  <si>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</si>
  <si>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</si>
  <si>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</si>
  <si>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</si>
  <si>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</si>
  <si>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</si>
  <si>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</si>
  <si>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</si>
  <si>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</si>
  <si>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</si>
  <si>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</si>
  <si>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</si>
  <si>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</si>
  <si>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</si>
  <si>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</si>
  <si>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</si>
  <si>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</si>
  <si>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</si>
  <si>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</si>
  <si>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</si>
  <si>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</si>
  <si>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</si>
  <si>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</si>
  <si>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</si>
  <si>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</si>
  <si>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</si>
  <si>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</si>
  <si>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</si>
  <si>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</si>
  <si>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</si>
  <si>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</si>
  <si>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</si>
  <si>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</si>
  <si>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</si>
  <si>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</si>
  <si>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</si>
  <si>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</si>
  <si>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</si>
  <si>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</si>
  <si>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</si>
  <si>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Pokud financováno z projektových prostředků, pak ŘEŠITEL uvede: NÁZEV A ČÍSLO DOTAČNÍHO PROJEKTU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</si>
  <si>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</si>
  <si>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</si>
  <si>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</si>
  <si>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</si>
  <si>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</si>
  <si>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</si>
  <si>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</si>
  <si>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</si>
  <si>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NE</t>
  </si>
  <si>
    <t>Příloha č. 2 Kupní smlouvy - technická specifikace</t>
  </si>
  <si>
    <t xml:space="preserve">Popis </t>
  </si>
  <si>
    <t>Položka č. 2</t>
  </si>
  <si>
    <t>Položka č. 3</t>
  </si>
  <si>
    <t xml:space="preserve">Tiskárny, kopírky, multifunkce II. 018 - 2022 </t>
  </si>
  <si>
    <t>Multifunkční černobílá tiskárna</t>
  </si>
  <si>
    <t>Samostatná faktura</t>
  </si>
  <si>
    <t>do 30.11.2022</t>
  </si>
  <si>
    <t>Mgr. Monika Rázková, 
Tel.: 37763 1090</t>
  </si>
  <si>
    <t>Univerzitní 8,
301 00 Plzeň,
Rekorát - Odbor interního auditu a kontroly,
5. patro - místnost UR 313</t>
  </si>
  <si>
    <t>Tiskárna multifunkční laserová barevná A4</t>
  </si>
  <si>
    <t>Černobílá laserová/LED tiskárna - A4</t>
  </si>
  <si>
    <t>Ivana Jílková,
Tel.: 737 574 516,
37763 1085</t>
  </si>
  <si>
    <t>Univerzitní 22, 
301 00 Plzeň, 
budova Fakulty strojní - Projektové centrum,
místnost UF 215</t>
  </si>
  <si>
    <r>
      <t xml:space="preserve">Formát A4.
Automatický oboustranný tisk.
Výška tiskárny max. 25 cm (z důvodu umístění na stůl).
Připojení min.: USB.
Rychlost tisku min. 38 stran /minutu.
Vstupní zásobník min. 250 listů.
Doporučený objem tisku za měsíc: cca </t>
    </r>
    <r>
      <rPr>
        <sz val="11"/>
        <color rgb="FFFF0000"/>
        <rFont val="Calibri"/>
        <family val="2"/>
        <scheme val="minor"/>
      </rPr>
      <t>4 000</t>
    </r>
    <r>
      <rPr>
        <sz val="11"/>
        <color theme="1"/>
        <rFont val="Calibri"/>
        <family val="2"/>
        <scheme val="minor"/>
      </rPr>
      <t xml:space="preserve"> stran. </t>
    </r>
  </si>
  <si>
    <r>
      <t>Laserová tiskárna multifunkční, barevná, A4: tisk, kopírování a skenování, fax.
Rychlost černobílého i barevného tisku min. 20 stran/minutu.
Rychlost skenování černobíle i barevně min. 20 stran/minutu. 
Tiskové rozlišení min. 600 x 600 DPI.
Tisk první strany: max. do 11 s. 
Automatický oboustranný tisk.
Skenování: automatické podávání papíru.
Dotykový displej barevný.
Funkce: AirPrint.
Připojení min.: USB a LAN.
Paměť min. 256 MB.
Hmotnost: max. 20 kg.
Doporučený objem tisku za měsíc: cca</t>
    </r>
    <r>
      <rPr>
        <sz val="11"/>
        <color rgb="FFFF0000"/>
        <rFont val="Calibri"/>
        <family val="2"/>
        <scheme val="minor"/>
      </rPr>
      <t xml:space="preserve"> 1 500 </t>
    </r>
    <r>
      <rPr>
        <sz val="11"/>
        <rFont val="Calibri"/>
        <family val="2"/>
        <scheme val="minor"/>
      </rPr>
      <t xml:space="preserve">stran. </t>
    </r>
  </si>
  <si>
    <r>
      <t>Funkce: tisk, kopírování, skenování.
Rychlost tisku min. 38 stran / minutu.
Technologie tisku: laserová. 
Standardní formáty papíru: A4, A5, A6. 
Automatický oboustranný tisk.
Automatický podavač dokumentů. 
Rozlišení tisku min. 600x600 dpi.   
Rozlišení skeneru min. 600x600 dpi. 
Způsob připojení LAN, USB.   
Záruka min. 24 měsíců.
Doporučený objem tisku za měsíc:</t>
    </r>
    <r>
      <rPr>
        <sz val="11"/>
        <color rgb="FFFF0000"/>
        <rFont val="Calibri"/>
        <family val="2"/>
        <scheme val="minor"/>
      </rPr>
      <t xml:space="preserve"> cca 4 000 </t>
    </r>
    <r>
      <rPr>
        <sz val="11"/>
        <rFont val="Calibri"/>
        <family val="2"/>
        <scheme val="minor"/>
      </rPr>
      <t>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</si>
</sst>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3" xfId="0" applyFont="1" applyFill="1" applyBorder="1" applyAlignment="1" applyProtection="1">
      <alignment horizontal="center" vertical="center" textRotation="90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3" fillId="0" borderId="0" xfId="0" applyFont="1" applyFill="1" applyBorder="1"/>
    <xf numFmtId="0" fontId="0" fillId="0" borderId="0" xfId="0" applyFill="1"/>
    <xf numFmtId="0" fontId="0" fillId="5" borderId="1" xfId="0" applyFill="1" applyBorder="1"/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7" borderId="1" xfId="0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4" fontId="14" fillId="1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0" fillId="11" borderId="8" xfId="0" applyFont="1" applyFill="1" applyBorder="1" applyAlignment="1">
      <alignment vertical="center" wrapText="1" shrinkToFit="1"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9" xfId="0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7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Border="1" applyAlignment="1">
      <alignment horizontal="center" vertical="center"/>
    </xf>
    <xf numFmtId="0" fontId="0" fillId="10" borderId="5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8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>
      <alignment horizontal="center" vertical="center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3" fontId="0" fillId="3" borderId="28" xfId="0" applyNumberFormat="1" applyFill="1" applyBorder="1" applyAlignment="1" applyProtection="1">
      <alignment horizontal="center" vertical="center" wrapText="1"/>
      <protection/>
    </xf>
    <xf numFmtId="0" fontId="0" fillId="12" borderId="29" xfId="0" applyFont="1" applyFill="1" applyBorder="1" applyAlignment="1" applyProtection="1">
      <alignment horizontal="center" vertical="center" wrapText="1"/>
      <protection/>
    </xf>
    <xf numFmtId="3" fontId="0" fillId="12" borderId="29" xfId="0" applyNumberFormat="1" applyFill="1" applyBorder="1" applyAlignment="1" applyProtection="1">
      <alignment horizontal="center" vertical="center" wrapText="1"/>
      <protection/>
    </xf>
    <xf numFmtId="0" fontId="0" fillId="12" borderId="29" xfId="0" applyFill="1" applyBorder="1" applyAlignment="1" applyProtection="1">
      <alignment horizontal="center" vertical="center" wrapText="1"/>
      <protection/>
    </xf>
    <xf numFmtId="0" fontId="0" fillId="12" borderId="29" xfId="0" applyFont="1" applyFill="1" applyBorder="1" applyAlignment="1" applyProtection="1">
      <alignment horizontal="center" vertical="center" wrapText="1"/>
      <protection/>
    </xf>
    <xf numFmtId="0" fontId="3" fillId="12" borderId="29" xfId="0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164" fontId="0" fillId="12" borderId="29" xfId="0" applyNumberFormat="1" applyFill="1" applyBorder="1" applyAlignment="1" applyProtection="1">
      <alignment horizontal="right" vertical="center" indent="1"/>
      <protection/>
    </xf>
    <xf numFmtId="165" fontId="0" fillId="0" borderId="29" xfId="0" applyNumberFormat="1" applyBorder="1" applyAlignment="1" applyProtection="1">
      <alignment horizontal="right" vertical="center" indent="1"/>
      <protection/>
    </xf>
    <xf numFmtId="0" fontId="0" fillId="0" borderId="29" xfId="0" applyBorder="1" applyAlignment="1" applyProtection="1">
      <alignment horizontal="center" vertical="center"/>
      <protection/>
    </xf>
    <xf numFmtId="3" fontId="0" fillId="3" borderId="30" xfId="0" applyNumberFormat="1" applyFill="1" applyBorder="1" applyAlignment="1" applyProtection="1">
      <alignment horizontal="center" vertical="center" wrapText="1"/>
      <protection/>
    </xf>
    <xf numFmtId="0" fontId="0" fillId="12" borderId="31" xfId="0" applyFont="1" applyFill="1" applyBorder="1" applyAlignment="1" applyProtection="1">
      <alignment horizontal="center" vertical="center" wrapText="1"/>
      <protection/>
    </xf>
    <xf numFmtId="3" fontId="0" fillId="12" borderId="31" xfId="0" applyNumberFormat="1" applyFill="1" applyBorder="1" applyAlignment="1" applyProtection="1">
      <alignment horizontal="center" vertical="center" wrapText="1"/>
      <protection/>
    </xf>
    <xf numFmtId="164" fontId="0" fillId="0" borderId="31" xfId="0" applyNumberFormat="1" applyBorder="1" applyAlignment="1" applyProtection="1">
      <alignment horizontal="right" vertical="center" indent="1"/>
      <protection/>
    </xf>
    <xf numFmtId="164" fontId="0" fillId="12" borderId="31" xfId="0" applyNumberFormat="1" applyFill="1" applyBorder="1" applyAlignment="1" applyProtection="1">
      <alignment horizontal="right" vertical="center" indent="1"/>
      <protection/>
    </xf>
    <xf numFmtId="165" fontId="0" fillId="0" borderId="31" xfId="0" applyNumberFormat="1" applyBorder="1" applyAlignment="1" applyProtection="1">
      <alignment horizontal="right" vertical="center" indent="1"/>
      <protection/>
    </xf>
    <xf numFmtId="0" fontId="0" fillId="0" borderId="31" xfId="0" applyBorder="1" applyAlignment="1" applyProtection="1">
      <alignment horizontal="center" vertical="center"/>
      <protection/>
    </xf>
    <xf numFmtId="3" fontId="0" fillId="3" borderId="32" xfId="0" applyNumberFormat="1" applyFill="1" applyBorder="1" applyAlignment="1" applyProtection="1">
      <alignment horizontal="center" vertical="center" wrapText="1"/>
      <protection/>
    </xf>
    <xf numFmtId="0" fontId="0" fillId="12" borderId="33" xfId="0" applyFont="1" applyFill="1" applyBorder="1" applyAlignment="1" applyProtection="1">
      <alignment horizontal="center" vertical="center" wrapText="1"/>
      <protection/>
    </xf>
    <xf numFmtId="3" fontId="0" fillId="12" borderId="33" xfId="0" applyNumberFormat="1" applyFill="1" applyBorder="1" applyAlignment="1" applyProtection="1">
      <alignment horizontal="center" vertical="center" wrapText="1"/>
      <protection/>
    </xf>
    <xf numFmtId="164" fontId="0" fillId="0" borderId="33" xfId="0" applyNumberFormat="1" applyBorder="1" applyAlignment="1" applyProtection="1">
      <alignment horizontal="right" vertical="center" indent="1"/>
      <protection/>
    </xf>
    <xf numFmtId="164" fontId="0" fillId="12" borderId="33" xfId="0" applyNumberFormat="1" applyFill="1" applyBorder="1" applyAlignment="1" applyProtection="1">
      <alignment horizontal="right" vertical="center" indent="1"/>
      <protection/>
    </xf>
    <xf numFmtId="165" fontId="0" fillId="0" borderId="33" xfId="0" applyNumberFormat="1" applyBorder="1" applyAlignment="1" applyProtection="1">
      <alignment horizontal="right" vertical="center" inden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12" borderId="33" xfId="0" applyFont="1" applyFill="1" applyBorder="1" applyAlignment="1" applyProtection="1">
      <alignment horizontal="left" vertical="center" wrapText="1" indent="1"/>
      <protection/>
    </xf>
    <xf numFmtId="0" fontId="0" fillId="12" borderId="31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12" borderId="31" xfId="0" applyFill="1" applyBorder="1" applyAlignment="1" applyProtection="1">
      <alignment horizontal="center" vertical="center" wrapText="1"/>
      <protection/>
    </xf>
    <xf numFmtId="0" fontId="0" fillId="12" borderId="33" xfId="0" applyFill="1" applyBorder="1" applyAlignment="1" applyProtection="1">
      <alignment horizontal="center" vertical="center" wrapText="1"/>
      <protection/>
    </xf>
    <xf numFmtId="0" fontId="0" fillId="12" borderId="29" xfId="0" applyFont="1" applyFill="1" applyBorder="1" applyAlignment="1" applyProtection="1">
      <alignment horizontal="left" vertical="center" wrapText="1" indent="1"/>
      <protection/>
    </xf>
    <xf numFmtId="0" fontId="0" fillId="12" borderId="2" xfId="0" applyFill="1" applyBorder="1" applyAlignment="1" applyProtection="1">
      <alignment horizontal="center" vertical="center" wrapText="1"/>
      <protection/>
    </xf>
    <xf numFmtId="0" fontId="0" fillId="12" borderId="34" xfId="0" applyFill="1" applyBorder="1" applyAlignment="1" applyProtection="1">
      <alignment horizontal="center" vertical="center" wrapText="1"/>
      <protection/>
    </xf>
    <xf numFmtId="0" fontId="0" fillId="12" borderId="2" xfId="0" applyFont="1" applyFill="1" applyBorder="1" applyAlignment="1" applyProtection="1">
      <alignment horizontal="center" vertical="center" wrapText="1"/>
      <protection/>
    </xf>
    <xf numFmtId="0" fontId="0" fillId="12" borderId="34" xfId="0" applyFont="1" applyFill="1" applyBorder="1" applyAlignment="1" applyProtection="1">
      <alignment horizontal="center" vertical="center" wrapText="1"/>
      <protection/>
    </xf>
    <xf numFmtId="0" fontId="6" fillId="0" borderId="0" xfId="21" applyFont="1" applyAlignment="1" applyProtection="1">
      <alignment horizontal="left" vertical="center" wrapText="1"/>
      <protection/>
    </xf>
    <xf numFmtId="164" fontId="2" fillId="0" borderId="35" xfId="0" applyNumberFormat="1" applyFont="1" applyBorder="1" applyAlignment="1" applyProtection="1">
      <alignment horizontal="center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38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12" borderId="31" xfId="0" applyFont="1" applyFill="1" applyBorder="1" applyAlignment="1" applyProtection="1">
      <alignment horizontal="center" vertical="center" wrapText="1"/>
      <protection/>
    </xf>
    <xf numFmtId="0" fontId="0" fillId="12" borderId="33" xfId="0" applyFont="1" applyFill="1" applyBorder="1" applyAlignment="1" applyProtection="1">
      <alignment horizontal="center" vertical="center" wrapText="1"/>
      <protection/>
    </xf>
    <xf numFmtId="0" fontId="0" fillId="12" borderId="31" xfId="0" applyFill="1" applyBorder="1" applyAlignment="1" applyProtection="1">
      <alignment horizontal="center" vertical="center" wrapText="1"/>
      <protection/>
    </xf>
    <xf numFmtId="0" fontId="0" fillId="12" borderId="33" xfId="0" applyFill="1" applyBorder="1" applyAlignment="1" applyProtection="1">
      <alignment horizontal="center" vertical="center" wrapText="1"/>
      <protection/>
    </xf>
    <xf numFmtId="0" fontId="3" fillId="12" borderId="31" xfId="0" applyFont="1" applyFill="1" applyBorder="1" applyAlignment="1" applyProtection="1">
      <alignment horizontal="center" vertical="center" wrapText="1"/>
      <protection/>
    </xf>
    <xf numFmtId="0" fontId="3" fillId="12" borderId="33" xfId="0" applyFont="1" applyFill="1" applyBorder="1" applyAlignment="1" applyProtection="1">
      <alignment horizontal="center" vertical="center" wrapText="1"/>
      <protection/>
    </xf>
    <xf numFmtId="4" fontId="14" fillId="7" borderId="39" xfId="0" applyNumberFormat="1" applyFont="1" applyFill="1" applyBorder="1" applyAlignment="1">
      <alignment horizontal="center" vertical="center"/>
    </xf>
    <xf numFmtId="4" fontId="14" fillId="7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/>
      <protection/>
    </xf>
    <xf numFmtId="0" fontId="3" fillId="8" borderId="0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center" vertical="center"/>
    </xf>
    <xf numFmtId="0" fontId="15" fillId="11" borderId="46" xfId="0" applyFont="1" applyFill="1" applyBorder="1" applyAlignment="1">
      <alignment horizontal="center" vertical="center"/>
    </xf>
    <xf numFmtId="0" fontId="15" fillId="11" borderId="47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  <xf numFmtId="0" fontId="8" fillId="2" borderId="31" xfId="0" applyFont="1" applyFill="1" applyBorder="1" applyAlignment="1" applyProtection="1">
      <alignment horizontal="left" vertical="center" wrapText="1" inden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left" vertical="center" wrapText="1" inden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33" xfId="0" applyNumberFormat="1" applyFont="1" applyFill="1" applyBorder="1" applyAlignment="1" applyProtection="1">
      <alignment horizontal="righ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9"/>
  <sheetViews>
    <sheetView tabSelected="1" zoomScale="49" zoomScaleNormal="49" workbookViewId="0" topLeftCell="A1">
      <selection activeCell="R8" sqref="R8:R10"/>
    </sheetView>
  </sheetViews>
  <sheetFormatPr defaultColWidth="8.8515625" defaultRowHeight="15"/>
  <cols>
    <col min="1" max="1" width="1.421875" style="2" bestFit="1" customWidth="1"/>
    <col min="2" max="2" width="5.7109375" style="2" bestFit="1" customWidth="1"/>
    <col min="3" max="3" width="40.57421875" style="4" customWidth="1"/>
    <col min="4" max="4" width="9.7109375" style="41" bestFit="1" customWidth="1"/>
    <col min="5" max="5" width="9.00390625" style="3" bestFit="1" customWidth="1"/>
    <col min="6" max="6" width="60.140625" style="4" customWidth="1"/>
    <col min="7" max="7" width="30.28125" style="5" bestFit="1" customWidth="1"/>
    <col min="8" max="8" width="30.28125" style="5" customWidth="1"/>
    <col min="9" max="9" width="23.57421875" style="4" bestFit="1" customWidth="1"/>
    <col min="10" max="10" width="19.28125" style="4" bestFit="1" customWidth="1"/>
    <col min="11" max="11" width="27.421875" style="2" hidden="1" customWidth="1"/>
    <col min="12" max="12" width="24.8515625" style="2" customWidth="1"/>
    <col min="13" max="13" width="25.7109375" style="2" customWidth="1"/>
    <col min="14" max="14" width="33.00390625" style="4" customWidth="1"/>
    <col min="15" max="15" width="27.7109375" style="5" customWidth="1"/>
    <col min="16" max="16" width="17.7109375" style="5" hidden="1" customWidth="1"/>
    <col min="17" max="17" width="21.8515625" style="2" customWidth="1"/>
    <col min="18" max="18" width="23.8515625" style="2" customWidth="1"/>
    <col min="19" max="19" width="21.00390625" style="2" bestFit="1" customWidth="1"/>
    <col min="20" max="20" width="19.421875" style="2" bestFit="1" customWidth="1"/>
    <col min="21" max="21" width="11.57421875" style="2" hidden="1" customWidth="1"/>
    <col min="22" max="22" width="37.8515625" style="6" customWidth="1"/>
    <col min="23" max="16384" width="8.8515625" style="2" customWidth="1"/>
  </cols>
  <sheetData>
    <row r="1" spans="2:4" ht="15.6">
      <c r="B1" s="150" t="s">
        <v>54</v>
      </c>
      <c r="C1" s="151"/>
      <c r="D1" s="151"/>
    </row>
    <row r="2" spans="2:4" ht="18" customHeight="1">
      <c r="B2" s="150" t="s">
        <v>58</v>
      </c>
      <c r="C2" s="150"/>
      <c r="D2" s="150"/>
    </row>
    <row r="3" spans="4:22" ht="18" customHeight="1">
      <c r="D3" s="3"/>
      <c r="G3" s="4"/>
      <c r="H3" s="4"/>
      <c r="M3" s="7"/>
      <c r="O3" s="4"/>
      <c r="P3" s="4"/>
      <c r="T3" s="8"/>
      <c r="U3" s="9"/>
      <c r="V3" s="10"/>
    </row>
    <row r="4" spans="2:22" ht="18" customHeight="1">
      <c r="B4" s="15"/>
      <c r="C4" s="11" t="s">
        <v>0</v>
      </c>
      <c r="D4" s="137"/>
      <c r="E4" s="137"/>
      <c r="F4" s="137"/>
      <c r="G4" s="63"/>
      <c r="H4" s="63"/>
      <c r="I4" s="63"/>
      <c r="J4" s="63"/>
      <c r="K4" s="63"/>
      <c r="L4" s="63"/>
      <c r="M4" s="7"/>
      <c r="O4" s="12"/>
      <c r="P4" s="12"/>
      <c r="Q4" s="12"/>
      <c r="R4" s="12"/>
      <c r="S4" s="12"/>
      <c r="T4" s="12"/>
      <c r="V4" s="13"/>
    </row>
    <row r="5" spans="2:22" ht="18" customHeight="1" thickBot="1">
      <c r="B5" s="16"/>
      <c r="C5" s="14" t="s">
        <v>1</v>
      </c>
      <c r="D5" s="11"/>
      <c r="E5" s="11"/>
      <c r="F5" s="11"/>
      <c r="G5" s="2"/>
      <c r="H5" s="2"/>
      <c r="I5" s="2"/>
      <c r="J5" s="13"/>
      <c r="O5" s="17"/>
      <c r="P5" s="17"/>
      <c r="T5" s="8"/>
      <c r="V5" s="13"/>
    </row>
    <row r="6" spans="2:22" ht="36.75" customHeight="1" thickBot="1">
      <c r="B6" s="18"/>
      <c r="C6" s="19"/>
      <c r="D6" s="3"/>
      <c r="G6" s="20" t="s">
        <v>2</v>
      </c>
      <c r="H6" s="65" t="s">
        <v>2</v>
      </c>
      <c r="O6" s="21"/>
      <c r="P6" s="21"/>
      <c r="R6" s="20" t="s">
        <v>2</v>
      </c>
      <c r="V6" s="13"/>
    </row>
    <row r="7" spans="2:22" ht="80.25" customHeight="1" thickBot="1" thickTop="1">
      <c r="B7" s="22" t="s">
        <v>3</v>
      </c>
      <c r="C7" s="23" t="s">
        <v>40</v>
      </c>
      <c r="D7" s="23" t="s">
        <v>4</v>
      </c>
      <c r="E7" s="23" t="s">
        <v>41</v>
      </c>
      <c r="F7" s="23" t="s">
        <v>55</v>
      </c>
      <c r="G7" s="24" t="s">
        <v>5</v>
      </c>
      <c r="H7" s="24" t="s">
        <v>16</v>
      </c>
      <c r="I7" s="23" t="s">
        <v>42</v>
      </c>
      <c r="J7" s="23" t="s">
        <v>43</v>
      </c>
      <c r="K7" s="23" t="s">
        <v>44</v>
      </c>
      <c r="L7" s="23" t="s">
        <v>45</v>
      </c>
      <c r="M7" s="138" t="s">
        <v>46</v>
      </c>
      <c r="N7" s="23" t="s">
        <v>47</v>
      </c>
      <c r="O7" s="23" t="s">
        <v>48</v>
      </c>
      <c r="P7" s="23" t="s">
        <v>49</v>
      </c>
      <c r="Q7" s="23" t="s">
        <v>6</v>
      </c>
      <c r="R7" s="25" t="s">
        <v>7</v>
      </c>
      <c r="S7" s="138" t="s">
        <v>8</v>
      </c>
      <c r="T7" s="138" t="s">
        <v>9</v>
      </c>
      <c r="U7" s="23" t="s">
        <v>50</v>
      </c>
      <c r="V7" s="23" t="s">
        <v>51</v>
      </c>
    </row>
    <row r="8" spans="1:22" ht="234" customHeight="1" thickBot="1" thickTop="1">
      <c r="A8" s="26"/>
      <c r="B8" s="111">
        <v>1</v>
      </c>
      <c r="C8" s="112" t="s">
        <v>59</v>
      </c>
      <c r="D8" s="113">
        <v>1</v>
      </c>
      <c r="E8" s="114" t="s">
        <v>52</v>
      </c>
      <c r="F8" s="141" t="s">
        <v>70</v>
      </c>
      <c r="G8" s="176"/>
      <c r="H8" s="176"/>
      <c r="I8" s="115" t="s">
        <v>60</v>
      </c>
      <c r="J8" s="114" t="s">
        <v>53</v>
      </c>
      <c r="K8" s="114"/>
      <c r="L8" s="112"/>
      <c r="M8" s="115" t="s">
        <v>62</v>
      </c>
      <c r="N8" s="115" t="s">
        <v>63</v>
      </c>
      <c r="O8" s="116" t="s">
        <v>61</v>
      </c>
      <c r="P8" s="117">
        <f>D8*Q8</f>
        <v>12000</v>
      </c>
      <c r="Q8" s="118">
        <v>12000</v>
      </c>
      <c r="R8" s="181"/>
      <c r="S8" s="119">
        <f>D8*R8</f>
        <v>0</v>
      </c>
      <c r="T8" s="120" t="str">
        <f aca="true" t="shared" si="0" ref="T8">IF(ISNUMBER(R8),IF(R8&gt;Q8,"NEVYHOVUJE","VYHOVUJE")," ")</f>
        <v xml:space="preserve"> </v>
      </c>
      <c r="U8" s="114"/>
      <c r="V8" s="114" t="s">
        <v>14</v>
      </c>
    </row>
    <row r="9" spans="1:22" ht="258.75" customHeight="1">
      <c r="A9" s="26"/>
      <c r="B9" s="121">
        <v>2</v>
      </c>
      <c r="C9" s="122" t="s">
        <v>64</v>
      </c>
      <c r="D9" s="123">
        <v>1</v>
      </c>
      <c r="E9" s="139" t="s">
        <v>52</v>
      </c>
      <c r="F9" s="136" t="s">
        <v>69</v>
      </c>
      <c r="G9" s="177"/>
      <c r="H9" s="178"/>
      <c r="I9" s="157" t="s">
        <v>60</v>
      </c>
      <c r="J9" s="159" t="s">
        <v>53</v>
      </c>
      <c r="K9" s="159"/>
      <c r="L9" s="144"/>
      <c r="M9" s="157" t="s">
        <v>66</v>
      </c>
      <c r="N9" s="157" t="s">
        <v>67</v>
      </c>
      <c r="O9" s="161">
        <v>30</v>
      </c>
      <c r="P9" s="124">
        <f>D9*Q9</f>
        <v>13000</v>
      </c>
      <c r="Q9" s="125">
        <v>13000</v>
      </c>
      <c r="R9" s="182"/>
      <c r="S9" s="126">
        <f>D9*R9</f>
        <v>0</v>
      </c>
      <c r="T9" s="127" t="str">
        <f aca="true" t="shared" si="1" ref="T9:T10">IF(ISNUMBER(R9),IF(R9&gt;Q9,"NEVYHOVUJE","VYHOVUJE")," ")</f>
        <v xml:space="preserve"> </v>
      </c>
      <c r="U9" s="142"/>
      <c r="V9" s="139" t="s">
        <v>14</v>
      </c>
    </row>
    <row r="10" spans="1:22" ht="194.25" customHeight="1" thickBot="1">
      <c r="A10" s="26"/>
      <c r="B10" s="128">
        <v>3</v>
      </c>
      <c r="C10" s="129" t="s">
        <v>65</v>
      </c>
      <c r="D10" s="130">
        <v>2</v>
      </c>
      <c r="E10" s="140"/>
      <c r="F10" s="135" t="s">
        <v>68</v>
      </c>
      <c r="G10" s="179"/>
      <c r="H10" s="180"/>
      <c r="I10" s="158"/>
      <c r="J10" s="160"/>
      <c r="K10" s="160"/>
      <c r="L10" s="145"/>
      <c r="M10" s="158"/>
      <c r="N10" s="158"/>
      <c r="O10" s="162"/>
      <c r="P10" s="131">
        <f>D10*Q10</f>
        <v>12000</v>
      </c>
      <c r="Q10" s="132">
        <v>6000</v>
      </c>
      <c r="R10" s="183"/>
      <c r="S10" s="133">
        <f>D10*R10</f>
        <v>0</v>
      </c>
      <c r="T10" s="134" t="str">
        <f t="shared" si="1"/>
        <v xml:space="preserve"> </v>
      </c>
      <c r="U10" s="143"/>
      <c r="V10" s="140" t="s">
        <v>14</v>
      </c>
    </row>
    <row r="11" spans="3:19" ht="15.6" thickBot="1" thickTop="1">
      <c r="C11" s="2"/>
      <c r="D11" s="2"/>
      <c r="E11" s="2"/>
      <c r="F11" s="2"/>
      <c r="G11" s="27"/>
      <c r="H11" s="2"/>
      <c r="I11" s="2"/>
      <c r="J11" s="2"/>
      <c r="N11" s="2"/>
      <c r="O11" s="2"/>
      <c r="P11" s="98"/>
      <c r="S11" s="64"/>
    </row>
    <row r="12" spans="2:22" ht="60.75" customHeight="1" thickBot="1" thickTop="1">
      <c r="B12" s="152" t="s">
        <v>10</v>
      </c>
      <c r="C12" s="152"/>
      <c r="D12" s="152"/>
      <c r="E12" s="152"/>
      <c r="F12" s="152"/>
      <c r="G12" s="152"/>
      <c r="H12" s="152"/>
      <c r="I12" s="152"/>
      <c r="J12" s="28"/>
      <c r="K12" s="28"/>
      <c r="L12" s="13"/>
      <c r="M12" s="13"/>
      <c r="N12" s="13"/>
      <c r="O12" s="29"/>
      <c r="P12" s="29"/>
      <c r="Q12" s="30" t="s">
        <v>11</v>
      </c>
      <c r="R12" s="153" t="s">
        <v>12</v>
      </c>
      <c r="S12" s="154"/>
      <c r="T12" s="155"/>
      <c r="V12" s="31"/>
    </row>
    <row r="13" spans="2:20" ht="33" customHeight="1" thickBot="1" thickTop="1">
      <c r="B13" s="156" t="s">
        <v>15</v>
      </c>
      <c r="C13" s="156"/>
      <c r="D13" s="156"/>
      <c r="E13" s="156"/>
      <c r="F13" s="156"/>
      <c r="G13" s="156"/>
      <c r="H13" s="32"/>
      <c r="I13" s="32"/>
      <c r="J13" s="32"/>
      <c r="L13" s="33"/>
      <c r="M13" s="33"/>
      <c r="N13" s="33"/>
      <c r="O13" s="34"/>
      <c r="P13" s="34"/>
      <c r="Q13" s="35">
        <f>SUM(P8:P10)</f>
        <v>37000</v>
      </c>
      <c r="R13" s="147">
        <f>SUM(S8:S10)</f>
        <v>0</v>
      </c>
      <c r="S13" s="148"/>
      <c r="T13" s="149"/>
    </row>
    <row r="14" spans="2:14" ht="18.6" customHeight="1" thickTop="1">
      <c r="B14" s="36"/>
      <c r="C14" s="37"/>
      <c r="D14" s="38"/>
      <c r="E14" s="37"/>
      <c r="F14" s="37"/>
      <c r="G14" s="39"/>
      <c r="H14" s="39"/>
      <c r="I14" s="39"/>
      <c r="J14" s="39"/>
      <c r="N14" s="2"/>
    </row>
    <row r="15" spans="2:14" ht="18.6" customHeight="1">
      <c r="B15" s="146" t="s">
        <v>13</v>
      </c>
      <c r="C15" s="146"/>
      <c r="D15" s="146"/>
      <c r="E15" s="146"/>
      <c r="F15" s="146"/>
      <c r="G15" s="146"/>
      <c r="H15" s="146"/>
      <c r="I15" s="146"/>
      <c r="J15" s="2"/>
      <c r="N15" s="2"/>
    </row>
    <row r="16" spans="2:14" ht="18.6" customHeight="1">
      <c r="B16" s="40"/>
      <c r="C16" s="40"/>
      <c r="D16" s="40"/>
      <c r="E16" s="40"/>
      <c r="F16" s="40"/>
      <c r="I16" s="2"/>
      <c r="J16" s="2"/>
      <c r="N16" s="2"/>
    </row>
    <row r="17" spans="3:14" ht="18.6" customHeight="1">
      <c r="C17" s="2"/>
      <c r="E17" s="2"/>
      <c r="F17" s="2"/>
      <c r="I17" s="2"/>
      <c r="J17" s="2"/>
      <c r="N17" s="2"/>
    </row>
    <row r="18" spans="3:14" ht="18.6" customHeight="1">
      <c r="C18" s="2"/>
      <c r="E18" s="2"/>
      <c r="F18" s="2"/>
      <c r="I18" s="2"/>
      <c r="J18" s="2"/>
      <c r="N18" s="2"/>
    </row>
    <row r="19" spans="3:14" ht="18.6" customHeight="1">
      <c r="C19" s="2"/>
      <c r="E19" s="2"/>
      <c r="F19" s="2"/>
      <c r="I19" s="2"/>
      <c r="J19" s="2"/>
      <c r="N19" s="2"/>
    </row>
    <row r="20" spans="3:14" ht="18.6" customHeight="1">
      <c r="C20" s="2"/>
      <c r="E20" s="2"/>
      <c r="F20" s="2"/>
      <c r="I20" s="2"/>
      <c r="J20" s="2"/>
      <c r="N20" s="2"/>
    </row>
    <row r="21" spans="3:14" ht="18.6" customHeight="1">
      <c r="C21" s="2"/>
      <c r="E21" s="2"/>
      <c r="F21" s="2"/>
      <c r="I21" s="2"/>
      <c r="J21" s="2"/>
      <c r="N21" s="2"/>
    </row>
    <row r="22" spans="3:14" ht="18.6" customHeight="1">
      <c r="C22" s="2"/>
      <c r="E22" s="2"/>
      <c r="F22" s="2"/>
      <c r="I22" s="2"/>
      <c r="J22" s="2"/>
      <c r="N22" s="2"/>
    </row>
    <row r="23" spans="3:14" ht="18.6" customHeight="1">
      <c r="C23" s="2"/>
      <c r="E23" s="2"/>
      <c r="F23" s="2"/>
      <c r="I23" s="2"/>
      <c r="J23" s="2"/>
      <c r="N23" s="2"/>
    </row>
    <row r="24" spans="3:14" ht="18.6" customHeight="1">
      <c r="C24" s="2"/>
      <c r="E24" s="2"/>
      <c r="F24" s="2"/>
      <c r="I24" s="2"/>
      <c r="J24" s="2"/>
      <c r="N24" s="2"/>
    </row>
    <row r="25" spans="3:14" ht="18.6" customHeight="1">
      <c r="C25" s="2"/>
      <c r="E25" s="2"/>
      <c r="F25" s="2"/>
      <c r="I25" s="2"/>
      <c r="J25" s="2"/>
      <c r="N25" s="2"/>
    </row>
    <row r="26" spans="3:14" ht="15">
      <c r="C26" s="2"/>
      <c r="E26" s="2"/>
      <c r="F26" s="2"/>
      <c r="I26" s="2"/>
      <c r="J26" s="2"/>
      <c r="N26" s="2"/>
    </row>
    <row r="27" spans="3:14" ht="15">
      <c r="C27" s="2"/>
      <c r="E27" s="2"/>
      <c r="F27" s="2"/>
      <c r="I27" s="2"/>
      <c r="J27" s="2"/>
      <c r="N27" s="2"/>
    </row>
    <row r="28" spans="3:14" ht="15">
      <c r="C28" s="2"/>
      <c r="E28" s="2"/>
      <c r="F28" s="2"/>
      <c r="I28" s="2"/>
      <c r="J28" s="2"/>
      <c r="N28" s="2"/>
    </row>
    <row r="29" spans="3:14" ht="15">
      <c r="C29" s="2"/>
      <c r="E29" s="2"/>
      <c r="F29" s="2"/>
      <c r="I29" s="2"/>
      <c r="J29" s="2"/>
      <c r="N29" s="2"/>
    </row>
    <row r="30" spans="3:14" ht="15">
      <c r="C30" s="2"/>
      <c r="E30" s="2"/>
      <c r="F30" s="2"/>
      <c r="I30" s="2"/>
      <c r="J30" s="2"/>
      <c r="N30" s="2"/>
    </row>
    <row r="31" spans="3:14" ht="15">
      <c r="C31" s="2"/>
      <c r="E31" s="2"/>
      <c r="F31" s="2"/>
      <c r="I31" s="2"/>
      <c r="J31" s="2"/>
      <c r="N31" s="2"/>
    </row>
    <row r="32" spans="3:14" ht="15">
      <c r="C32" s="2"/>
      <c r="E32" s="2"/>
      <c r="F32" s="2"/>
      <c r="I32" s="2"/>
      <c r="J32" s="2"/>
      <c r="N32" s="2"/>
    </row>
    <row r="33" spans="3:14" ht="15">
      <c r="C33" s="2"/>
      <c r="E33" s="2"/>
      <c r="F33" s="2"/>
      <c r="I33" s="2"/>
      <c r="J33" s="2"/>
      <c r="N33" s="2"/>
    </row>
    <row r="34" spans="3:14" ht="15">
      <c r="C34" s="2"/>
      <c r="E34" s="2"/>
      <c r="F34" s="2"/>
      <c r="I34" s="2"/>
      <c r="J34" s="2"/>
      <c r="N34" s="2"/>
    </row>
    <row r="35" spans="3:14" ht="15">
      <c r="C35" s="2"/>
      <c r="E35" s="2"/>
      <c r="F35" s="2"/>
      <c r="I35" s="2"/>
      <c r="J35" s="2"/>
      <c r="N35" s="2"/>
    </row>
    <row r="36" spans="3:14" ht="15">
      <c r="C36" s="2"/>
      <c r="E36" s="2"/>
      <c r="F36" s="2"/>
      <c r="I36" s="2"/>
      <c r="J36" s="2"/>
      <c r="N36" s="2"/>
    </row>
    <row r="37" spans="3:14" ht="15">
      <c r="C37" s="2"/>
      <c r="E37" s="2"/>
      <c r="F37" s="2"/>
      <c r="I37" s="2"/>
      <c r="J37" s="2"/>
      <c r="N37" s="2"/>
    </row>
    <row r="38" spans="3:14" ht="15">
      <c r="C38" s="2"/>
      <c r="E38" s="2"/>
      <c r="F38" s="2"/>
      <c r="I38" s="2"/>
      <c r="J38" s="2"/>
      <c r="N38" s="2"/>
    </row>
    <row r="39" spans="3:14" ht="15">
      <c r="C39" s="2"/>
      <c r="E39" s="2"/>
      <c r="F39" s="2"/>
      <c r="I39" s="2"/>
      <c r="J39" s="2"/>
      <c r="N39" s="2"/>
    </row>
    <row r="40" spans="3:14" ht="15">
      <c r="C40" s="2"/>
      <c r="E40" s="2"/>
      <c r="F40" s="2"/>
      <c r="I40" s="2"/>
      <c r="J40" s="2"/>
      <c r="N40" s="2"/>
    </row>
    <row r="41" spans="3:14" ht="15">
      <c r="C41" s="2"/>
      <c r="E41" s="2"/>
      <c r="F41" s="2"/>
      <c r="I41" s="2"/>
      <c r="J41" s="2"/>
      <c r="N41" s="2"/>
    </row>
    <row r="42" spans="3:14" ht="15">
      <c r="C42" s="2"/>
      <c r="E42" s="2"/>
      <c r="F42" s="2"/>
      <c r="I42" s="2"/>
      <c r="J42" s="2"/>
      <c r="N42" s="2"/>
    </row>
    <row r="43" spans="3:14" ht="15">
      <c r="C43" s="2"/>
      <c r="E43" s="2"/>
      <c r="F43" s="2"/>
      <c r="I43" s="2"/>
      <c r="J43" s="2"/>
      <c r="N43" s="2"/>
    </row>
    <row r="44" spans="3:14" ht="15">
      <c r="C44" s="2"/>
      <c r="E44" s="2"/>
      <c r="F44" s="2"/>
      <c r="I44" s="2"/>
      <c r="J44" s="2"/>
      <c r="N44" s="2"/>
    </row>
    <row r="45" spans="3:14" ht="15">
      <c r="C45" s="2"/>
      <c r="E45" s="2"/>
      <c r="F45" s="2"/>
      <c r="I45" s="2"/>
      <c r="J45" s="2"/>
      <c r="N45" s="2"/>
    </row>
    <row r="46" spans="3:14" ht="15">
      <c r="C46" s="2"/>
      <c r="E46" s="2"/>
      <c r="F46" s="2"/>
      <c r="I46" s="2"/>
      <c r="J46" s="2"/>
      <c r="N46" s="2"/>
    </row>
    <row r="47" spans="3:14" ht="15">
      <c r="C47" s="2"/>
      <c r="E47" s="2"/>
      <c r="F47" s="2"/>
      <c r="I47" s="2"/>
      <c r="J47" s="2"/>
      <c r="N47" s="2"/>
    </row>
    <row r="48" spans="3:14" ht="15">
      <c r="C48" s="2"/>
      <c r="E48" s="2"/>
      <c r="F48" s="2"/>
      <c r="I48" s="2"/>
      <c r="J48" s="2"/>
      <c r="N48" s="2"/>
    </row>
    <row r="49" spans="3:14" ht="15">
      <c r="C49" s="2"/>
      <c r="E49" s="2"/>
      <c r="F49" s="2"/>
      <c r="I49" s="2"/>
      <c r="J49" s="2"/>
      <c r="N49" s="2"/>
    </row>
    <row r="50" spans="3:14" ht="15">
      <c r="C50" s="2"/>
      <c r="E50" s="2"/>
      <c r="F50" s="2"/>
      <c r="I50" s="2"/>
      <c r="J50" s="2"/>
      <c r="N50" s="2"/>
    </row>
    <row r="51" spans="3:14" ht="15">
      <c r="C51" s="2"/>
      <c r="E51" s="2"/>
      <c r="F51" s="2"/>
      <c r="I51" s="2"/>
      <c r="J51" s="2"/>
      <c r="N51" s="2"/>
    </row>
    <row r="52" spans="3:14" ht="15">
      <c r="C52" s="2"/>
      <c r="E52" s="2"/>
      <c r="F52" s="2"/>
      <c r="I52" s="2"/>
      <c r="J52" s="2"/>
      <c r="N52" s="2"/>
    </row>
    <row r="53" spans="3:14" ht="15">
      <c r="C53" s="2"/>
      <c r="E53" s="2"/>
      <c r="F53" s="2"/>
      <c r="I53" s="2"/>
      <c r="J53" s="2"/>
      <c r="N53" s="2"/>
    </row>
    <row r="54" spans="3:14" ht="15">
      <c r="C54" s="2"/>
      <c r="E54" s="2"/>
      <c r="F54" s="2"/>
      <c r="I54" s="2"/>
      <c r="J54" s="2"/>
      <c r="N54" s="2"/>
    </row>
    <row r="55" spans="3:14" ht="15">
      <c r="C55" s="2"/>
      <c r="E55" s="2"/>
      <c r="F55" s="2"/>
      <c r="I55" s="2"/>
      <c r="J55" s="2"/>
      <c r="N55" s="2"/>
    </row>
    <row r="56" spans="3:14" ht="15">
      <c r="C56" s="2"/>
      <c r="E56" s="2"/>
      <c r="F56" s="2"/>
      <c r="I56" s="2"/>
      <c r="J56" s="2"/>
      <c r="N56" s="2"/>
    </row>
    <row r="57" spans="3:14" ht="15">
      <c r="C57" s="2"/>
      <c r="E57" s="2"/>
      <c r="F57" s="2"/>
      <c r="I57" s="2"/>
      <c r="J57" s="2"/>
      <c r="N57" s="2"/>
    </row>
    <row r="58" spans="3:14" ht="15">
      <c r="C58" s="2"/>
      <c r="E58" s="2"/>
      <c r="F58" s="2"/>
      <c r="I58" s="2"/>
      <c r="J58" s="2"/>
      <c r="N58" s="2"/>
    </row>
    <row r="59" spans="3:14" ht="15">
      <c r="C59" s="2"/>
      <c r="E59" s="2"/>
      <c r="F59" s="2"/>
      <c r="I59" s="2"/>
      <c r="J59" s="2"/>
      <c r="N59" s="2"/>
    </row>
    <row r="60" spans="3:14" ht="15">
      <c r="C60" s="2"/>
      <c r="E60" s="2"/>
      <c r="F60" s="2"/>
      <c r="I60" s="2"/>
      <c r="J60" s="2"/>
      <c r="N60" s="2"/>
    </row>
    <row r="61" spans="3:14" ht="15">
      <c r="C61" s="2"/>
      <c r="E61" s="2"/>
      <c r="F61" s="2"/>
      <c r="I61" s="2"/>
      <c r="J61" s="2"/>
      <c r="N61" s="2"/>
    </row>
    <row r="62" spans="3:14" ht="15">
      <c r="C62" s="2"/>
      <c r="E62" s="2"/>
      <c r="F62" s="2"/>
      <c r="I62" s="2"/>
      <c r="J62" s="2"/>
      <c r="N62" s="2"/>
    </row>
    <row r="63" spans="3:14" ht="15">
      <c r="C63" s="2"/>
      <c r="E63" s="2"/>
      <c r="F63" s="2"/>
      <c r="I63" s="2"/>
      <c r="J63" s="2"/>
      <c r="N63" s="2"/>
    </row>
    <row r="64" spans="3:14" ht="15">
      <c r="C64" s="2"/>
      <c r="E64" s="2"/>
      <c r="F64" s="2"/>
      <c r="I64" s="2"/>
      <c r="J64" s="2"/>
      <c r="N64" s="2"/>
    </row>
    <row r="65" spans="3:14" ht="15">
      <c r="C65" s="2"/>
      <c r="E65" s="2"/>
      <c r="F65" s="2"/>
      <c r="I65" s="2"/>
      <c r="J65" s="2"/>
      <c r="N65" s="2"/>
    </row>
    <row r="66" spans="3:14" ht="15">
      <c r="C66" s="2"/>
      <c r="E66" s="2"/>
      <c r="F66" s="2"/>
      <c r="I66" s="2"/>
      <c r="J66" s="2"/>
      <c r="N66" s="2"/>
    </row>
    <row r="67" spans="3:14" ht="15">
      <c r="C67" s="2"/>
      <c r="E67" s="2"/>
      <c r="F67" s="2"/>
      <c r="I67" s="2"/>
      <c r="J67" s="2"/>
      <c r="N67" s="2"/>
    </row>
    <row r="68" spans="3:14" ht="15">
      <c r="C68" s="2"/>
      <c r="E68" s="2"/>
      <c r="F68" s="2"/>
      <c r="I68" s="2"/>
      <c r="J68" s="2"/>
      <c r="N68" s="2"/>
    </row>
    <row r="69" spans="3:14" ht="15">
      <c r="C69" s="2"/>
      <c r="E69" s="2"/>
      <c r="F69" s="2"/>
      <c r="I69" s="2"/>
      <c r="J69" s="2"/>
      <c r="N69" s="2"/>
    </row>
    <row r="70" spans="3:14" ht="15">
      <c r="C70" s="2"/>
      <c r="E70" s="2"/>
      <c r="F70" s="2"/>
      <c r="I70" s="2"/>
      <c r="J70" s="2"/>
      <c r="N70" s="2"/>
    </row>
    <row r="71" spans="3:14" ht="15">
      <c r="C71" s="2"/>
      <c r="E71" s="2"/>
      <c r="F71" s="2"/>
      <c r="I71" s="2"/>
      <c r="J71" s="2"/>
      <c r="N71" s="2"/>
    </row>
    <row r="72" spans="3:14" ht="15">
      <c r="C72" s="2"/>
      <c r="E72" s="2"/>
      <c r="F72" s="2"/>
      <c r="I72" s="2"/>
      <c r="J72" s="2"/>
      <c r="N72" s="2"/>
    </row>
    <row r="73" spans="3:14" ht="15">
      <c r="C73" s="2"/>
      <c r="E73" s="2"/>
      <c r="F73" s="2"/>
      <c r="I73" s="2"/>
      <c r="J73" s="2"/>
      <c r="N73" s="2"/>
    </row>
    <row r="74" spans="3:14" ht="15">
      <c r="C74" s="2"/>
      <c r="E74" s="2"/>
      <c r="F74" s="2"/>
      <c r="I74" s="2"/>
      <c r="J74" s="2"/>
      <c r="N74" s="2"/>
    </row>
    <row r="75" spans="3:14" ht="15">
      <c r="C75" s="2"/>
      <c r="E75" s="2"/>
      <c r="F75" s="2"/>
      <c r="I75" s="2"/>
      <c r="J75" s="2"/>
      <c r="N75" s="2"/>
    </row>
    <row r="76" spans="3:14" ht="15">
      <c r="C76" s="2"/>
      <c r="E76" s="2"/>
      <c r="F76" s="2"/>
      <c r="I76" s="2"/>
      <c r="J76" s="2"/>
      <c r="N76" s="2"/>
    </row>
    <row r="77" spans="3:14" ht="15">
      <c r="C77" s="2"/>
      <c r="E77" s="2"/>
      <c r="F77" s="2"/>
      <c r="I77" s="2"/>
      <c r="J77" s="2"/>
      <c r="N77" s="2"/>
    </row>
    <row r="78" spans="3:14" ht="15">
      <c r="C78" s="2"/>
      <c r="E78" s="2"/>
      <c r="F78" s="2"/>
      <c r="I78" s="2"/>
      <c r="J78" s="2"/>
      <c r="N78" s="2"/>
    </row>
    <row r="79" spans="3:14" ht="15">
      <c r="C79" s="2"/>
      <c r="E79" s="2"/>
      <c r="F79" s="2"/>
      <c r="I79" s="2"/>
      <c r="J79" s="2"/>
      <c r="N79" s="2"/>
    </row>
    <row r="80" spans="3:14" ht="15">
      <c r="C80" s="2"/>
      <c r="E80" s="2"/>
      <c r="F80" s="2"/>
      <c r="I80" s="2"/>
      <c r="J80" s="2"/>
      <c r="N80" s="2"/>
    </row>
    <row r="81" spans="3:14" ht="15">
      <c r="C81" s="2"/>
      <c r="E81" s="2"/>
      <c r="F81" s="2"/>
      <c r="I81" s="2"/>
      <c r="J81" s="2"/>
      <c r="N81" s="2"/>
    </row>
    <row r="82" spans="3:14" ht="15">
      <c r="C82" s="2"/>
      <c r="E82" s="2"/>
      <c r="F82" s="2"/>
      <c r="I82" s="2"/>
      <c r="J82" s="2"/>
      <c r="N82" s="2"/>
    </row>
    <row r="83" spans="3:14" ht="15">
      <c r="C83" s="2"/>
      <c r="E83" s="2"/>
      <c r="F83" s="2"/>
      <c r="I83" s="2"/>
      <c r="J83" s="2"/>
      <c r="N83" s="2"/>
    </row>
    <row r="84" spans="3:14" ht="15">
      <c r="C84" s="2"/>
      <c r="E84" s="2"/>
      <c r="F84" s="2"/>
      <c r="I84" s="2"/>
      <c r="J84" s="2"/>
      <c r="N84" s="2"/>
    </row>
    <row r="85" spans="3:14" ht="15">
      <c r="C85" s="2"/>
      <c r="E85" s="2"/>
      <c r="F85" s="2"/>
      <c r="I85" s="2"/>
      <c r="J85" s="2"/>
      <c r="N85" s="2"/>
    </row>
    <row r="86" spans="3:14" ht="15">
      <c r="C86" s="2"/>
      <c r="E86" s="2"/>
      <c r="F86" s="2"/>
      <c r="I86" s="2"/>
      <c r="J86" s="2"/>
      <c r="N86" s="2"/>
    </row>
    <row r="87" spans="3:14" ht="15">
      <c r="C87" s="2"/>
      <c r="E87" s="2"/>
      <c r="F87" s="2"/>
      <c r="I87" s="2"/>
      <c r="J87" s="2"/>
      <c r="N87" s="2"/>
    </row>
    <row r="88" spans="3:14" ht="15">
      <c r="C88" s="2"/>
      <c r="E88" s="2"/>
      <c r="F88" s="2"/>
      <c r="I88" s="2"/>
      <c r="J88" s="2"/>
      <c r="N88" s="2"/>
    </row>
    <row r="89" spans="3:14" ht="15">
      <c r="C89" s="2"/>
      <c r="E89" s="2"/>
      <c r="F89" s="2"/>
      <c r="I89" s="2"/>
      <c r="J89" s="2"/>
      <c r="N89" s="2"/>
    </row>
    <row r="90" spans="3:14" ht="15">
      <c r="C90" s="2"/>
      <c r="E90" s="2"/>
      <c r="F90" s="2"/>
      <c r="I90" s="2"/>
      <c r="J90" s="2"/>
      <c r="N90" s="2"/>
    </row>
    <row r="91" spans="3:14" ht="15">
      <c r="C91" s="2"/>
      <c r="E91" s="2"/>
      <c r="F91" s="2"/>
      <c r="I91" s="2"/>
      <c r="J91" s="2"/>
      <c r="N91" s="2"/>
    </row>
    <row r="92" spans="3:14" ht="15">
      <c r="C92" s="2"/>
      <c r="E92" s="2"/>
      <c r="F92" s="2"/>
      <c r="I92" s="2"/>
      <c r="J92" s="2"/>
      <c r="N92" s="2"/>
    </row>
    <row r="93" spans="3:14" ht="15">
      <c r="C93" s="2"/>
      <c r="E93" s="2"/>
      <c r="F93" s="2"/>
      <c r="I93" s="2"/>
      <c r="J93" s="2"/>
      <c r="N93" s="2"/>
    </row>
    <row r="94" spans="3:14" ht="15">
      <c r="C94" s="2"/>
      <c r="E94" s="2"/>
      <c r="F94" s="2"/>
      <c r="I94" s="2"/>
      <c r="J94" s="2"/>
      <c r="N94" s="2"/>
    </row>
    <row r="95" spans="3:14" ht="15">
      <c r="C95" s="2"/>
      <c r="E95" s="2"/>
      <c r="F95" s="2"/>
      <c r="I95" s="2"/>
      <c r="J95" s="2"/>
      <c r="N95" s="2"/>
    </row>
    <row r="96" spans="3:14" ht="15">
      <c r="C96" s="2"/>
      <c r="E96" s="2"/>
      <c r="F96" s="2"/>
      <c r="I96" s="2"/>
      <c r="J96" s="2"/>
      <c r="N96" s="2"/>
    </row>
    <row r="97" spans="3:14" ht="15">
      <c r="C97" s="2"/>
      <c r="E97" s="2"/>
      <c r="F97" s="2"/>
      <c r="I97" s="2"/>
      <c r="J97" s="2"/>
      <c r="N97" s="2"/>
    </row>
    <row r="98" spans="3:14" ht="15">
      <c r="C98" s="2"/>
      <c r="E98" s="2"/>
      <c r="F98" s="2"/>
      <c r="I98" s="2"/>
      <c r="J98" s="2"/>
      <c r="N98" s="2"/>
    </row>
    <row r="99" spans="3:14" ht="15">
      <c r="C99" s="2"/>
      <c r="E99" s="2"/>
      <c r="F99" s="2"/>
      <c r="I99" s="2"/>
      <c r="J99" s="2"/>
      <c r="N99" s="2"/>
    </row>
    <row r="100" spans="3:14" ht="15">
      <c r="C100" s="2"/>
      <c r="E100" s="2"/>
      <c r="F100" s="2"/>
      <c r="I100" s="2"/>
      <c r="J100" s="2"/>
      <c r="N100" s="2"/>
    </row>
    <row r="101" spans="3:14" ht="15">
      <c r="C101" s="2"/>
      <c r="E101" s="2"/>
      <c r="F101" s="2"/>
      <c r="I101" s="2"/>
      <c r="J101" s="2"/>
      <c r="N101" s="2"/>
    </row>
    <row r="102" spans="3:14" ht="15">
      <c r="C102" s="2"/>
      <c r="E102" s="2"/>
      <c r="F102" s="2"/>
      <c r="I102" s="2"/>
      <c r="J102" s="2"/>
      <c r="N102" s="2"/>
    </row>
    <row r="103" spans="3:14" ht="15">
      <c r="C103" s="2"/>
      <c r="E103" s="2"/>
      <c r="F103" s="2"/>
      <c r="I103" s="2"/>
      <c r="J103" s="2"/>
      <c r="N103" s="2"/>
    </row>
    <row r="104" spans="3:14" ht="15">
      <c r="C104" s="2"/>
      <c r="E104" s="2"/>
      <c r="F104" s="2"/>
      <c r="I104" s="2"/>
      <c r="J104" s="2"/>
      <c r="N104" s="2"/>
    </row>
    <row r="105" spans="3:14" ht="15">
      <c r="C105" s="2"/>
      <c r="E105" s="2"/>
      <c r="F105" s="2"/>
      <c r="I105" s="2"/>
      <c r="J105" s="2"/>
      <c r="N105" s="2"/>
    </row>
    <row r="106" spans="3:14" ht="15">
      <c r="C106" s="2"/>
      <c r="E106" s="2"/>
      <c r="F106" s="2"/>
      <c r="I106" s="2"/>
      <c r="J106" s="2"/>
      <c r="N106" s="2"/>
    </row>
    <row r="107" spans="3:14" ht="15">
      <c r="C107" s="2"/>
      <c r="E107" s="2"/>
      <c r="F107" s="2"/>
      <c r="I107" s="2"/>
      <c r="J107" s="2"/>
      <c r="N107" s="2"/>
    </row>
    <row r="108" spans="3:14" ht="15">
      <c r="C108" s="2"/>
      <c r="E108" s="2"/>
      <c r="F108" s="2"/>
      <c r="I108" s="2"/>
      <c r="J108" s="2"/>
      <c r="N108" s="2"/>
    </row>
    <row r="109" spans="3:14" ht="15">
      <c r="C109" s="2"/>
      <c r="E109" s="2"/>
      <c r="F109" s="2"/>
      <c r="I109" s="2"/>
      <c r="J109" s="2"/>
      <c r="N109" s="2"/>
    </row>
    <row r="110" spans="3:14" ht="15">
      <c r="C110" s="2"/>
      <c r="E110" s="2"/>
      <c r="F110" s="2"/>
      <c r="I110" s="2"/>
      <c r="J110" s="2"/>
      <c r="N110" s="2"/>
    </row>
    <row r="111" spans="3:14" ht="15">
      <c r="C111" s="2"/>
      <c r="E111" s="2"/>
      <c r="F111" s="2"/>
      <c r="I111" s="2"/>
      <c r="J111" s="2"/>
      <c r="N111" s="2"/>
    </row>
    <row r="112" spans="3:14" ht="15">
      <c r="C112" s="2"/>
      <c r="E112" s="2"/>
      <c r="F112" s="2"/>
      <c r="I112" s="2"/>
      <c r="J112" s="2"/>
      <c r="N112" s="2"/>
    </row>
    <row r="113" spans="3:14" ht="15">
      <c r="C113" s="2"/>
      <c r="E113" s="2"/>
      <c r="F113" s="2"/>
      <c r="I113" s="2"/>
      <c r="J113" s="2"/>
      <c r="N113" s="2"/>
    </row>
    <row r="114" spans="3:14" ht="15">
      <c r="C114" s="2"/>
      <c r="E114" s="2"/>
      <c r="F114" s="2"/>
      <c r="I114" s="2"/>
      <c r="J114" s="2"/>
      <c r="N114" s="2"/>
    </row>
    <row r="115" spans="3:14" ht="15">
      <c r="C115" s="2"/>
      <c r="E115" s="2"/>
      <c r="F115" s="2"/>
      <c r="I115" s="2"/>
      <c r="J115" s="2"/>
      <c r="N115" s="2"/>
    </row>
    <row r="116" spans="3:14" ht="15">
      <c r="C116" s="2"/>
      <c r="E116" s="2"/>
      <c r="F116" s="2"/>
      <c r="I116" s="2"/>
      <c r="J116" s="2"/>
      <c r="N116" s="2"/>
    </row>
    <row r="117" spans="3:14" ht="15">
      <c r="C117" s="2"/>
      <c r="E117" s="2"/>
      <c r="F117" s="2"/>
      <c r="I117" s="2"/>
      <c r="J117" s="2"/>
      <c r="N117" s="2"/>
    </row>
    <row r="118" spans="3:14" ht="15">
      <c r="C118" s="2"/>
      <c r="E118" s="2"/>
      <c r="F118" s="2"/>
      <c r="I118" s="2"/>
      <c r="J118" s="2"/>
      <c r="N118" s="2"/>
    </row>
    <row r="119" spans="3:14" ht="15">
      <c r="C119" s="2"/>
      <c r="E119" s="2"/>
      <c r="F119" s="2"/>
      <c r="I119" s="2"/>
      <c r="J119" s="2"/>
      <c r="N119" s="2"/>
    </row>
    <row r="120" spans="3:14" ht="15">
      <c r="C120" s="2"/>
      <c r="E120" s="2"/>
      <c r="F120" s="2"/>
      <c r="I120" s="2"/>
      <c r="J120" s="2"/>
      <c r="N120" s="2"/>
    </row>
    <row r="121" spans="3:14" ht="15">
      <c r="C121" s="2"/>
      <c r="E121" s="2"/>
      <c r="F121" s="2"/>
      <c r="I121" s="2"/>
      <c r="J121" s="2"/>
      <c r="N121" s="2"/>
    </row>
    <row r="122" spans="3:14" ht="15">
      <c r="C122" s="2"/>
      <c r="E122" s="2"/>
      <c r="F122" s="2"/>
      <c r="I122" s="2"/>
      <c r="J122" s="2"/>
      <c r="N122" s="2"/>
    </row>
    <row r="123" spans="3:14" ht="15">
      <c r="C123" s="2"/>
      <c r="E123" s="2"/>
      <c r="F123" s="2"/>
      <c r="I123" s="2"/>
      <c r="J123" s="2"/>
      <c r="N123" s="2"/>
    </row>
    <row r="124" spans="3:14" ht="15">
      <c r="C124" s="2"/>
      <c r="E124" s="2"/>
      <c r="F124" s="2"/>
      <c r="I124" s="2"/>
      <c r="J124" s="2"/>
      <c r="N124" s="2"/>
    </row>
    <row r="125" spans="3:14" ht="15">
      <c r="C125" s="2"/>
      <c r="E125" s="2"/>
      <c r="F125" s="2"/>
      <c r="I125" s="2"/>
      <c r="J125" s="2"/>
      <c r="N125" s="2"/>
    </row>
    <row r="126" spans="3:14" ht="15">
      <c r="C126" s="2"/>
      <c r="E126" s="2"/>
      <c r="F126" s="2"/>
      <c r="I126" s="2"/>
      <c r="J126" s="2"/>
      <c r="N126" s="2"/>
    </row>
    <row r="127" spans="3:14" ht="15">
      <c r="C127" s="2"/>
      <c r="E127" s="2"/>
      <c r="F127" s="2"/>
      <c r="I127" s="2"/>
      <c r="J127" s="2"/>
      <c r="N127" s="2"/>
    </row>
    <row r="128" spans="3:14" ht="15">
      <c r="C128" s="2"/>
      <c r="E128" s="2"/>
      <c r="F128" s="2"/>
      <c r="I128" s="2"/>
      <c r="J128" s="2"/>
      <c r="N128" s="2"/>
    </row>
    <row r="129" spans="3:14" ht="15">
      <c r="C129" s="2"/>
      <c r="E129" s="2"/>
      <c r="F129" s="2"/>
      <c r="I129" s="2"/>
      <c r="J129" s="2"/>
      <c r="N129" s="2"/>
    </row>
    <row r="130" spans="3:14" ht="15">
      <c r="C130" s="2"/>
      <c r="E130" s="2"/>
      <c r="F130" s="2"/>
      <c r="I130" s="2"/>
      <c r="J130" s="2"/>
      <c r="N130" s="2"/>
    </row>
    <row r="131" spans="3:14" ht="15">
      <c r="C131" s="2"/>
      <c r="E131" s="2"/>
      <c r="F131" s="2"/>
      <c r="I131" s="2"/>
      <c r="J131" s="2"/>
      <c r="N131" s="2"/>
    </row>
    <row r="132" spans="3:14" ht="15">
      <c r="C132" s="2"/>
      <c r="E132" s="2"/>
      <c r="F132" s="2"/>
      <c r="I132" s="2"/>
      <c r="J132" s="2"/>
      <c r="N132" s="2"/>
    </row>
    <row r="133" spans="3:14" ht="15">
      <c r="C133" s="2"/>
      <c r="E133" s="2"/>
      <c r="F133" s="2"/>
      <c r="I133" s="2"/>
      <c r="J133" s="2"/>
      <c r="N133" s="2"/>
    </row>
    <row r="134" spans="3:14" ht="15">
      <c r="C134" s="2"/>
      <c r="E134" s="2"/>
      <c r="F134" s="2"/>
      <c r="I134" s="2"/>
      <c r="J134" s="2"/>
      <c r="N134" s="2"/>
    </row>
    <row r="135" spans="3:14" ht="15">
      <c r="C135" s="2"/>
      <c r="E135" s="2"/>
      <c r="F135" s="2"/>
      <c r="I135" s="2"/>
      <c r="J135" s="2"/>
      <c r="N135" s="2"/>
    </row>
    <row r="136" spans="3:14" ht="15">
      <c r="C136" s="2"/>
      <c r="E136" s="2"/>
      <c r="F136" s="2"/>
      <c r="I136" s="2"/>
      <c r="J136" s="2"/>
      <c r="N136" s="2"/>
    </row>
    <row r="137" spans="3:14" ht="15">
      <c r="C137" s="2"/>
      <c r="E137" s="2"/>
      <c r="F137" s="2"/>
      <c r="I137" s="2"/>
      <c r="J137" s="2"/>
      <c r="N137" s="2"/>
    </row>
    <row r="138" spans="3:14" ht="15">
      <c r="C138" s="2"/>
      <c r="E138" s="2"/>
      <c r="F138" s="2"/>
      <c r="I138" s="2"/>
      <c r="J138" s="2"/>
      <c r="N138" s="2"/>
    </row>
    <row r="139" spans="3:14" ht="15">
      <c r="C139" s="2"/>
      <c r="E139" s="2"/>
      <c r="F139" s="2"/>
      <c r="I139" s="2"/>
      <c r="J139" s="2"/>
      <c r="N139" s="2"/>
    </row>
    <row r="140" spans="3:14" ht="15">
      <c r="C140" s="2"/>
      <c r="E140" s="2"/>
      <c r="F140" s="2"/>
      <c r="I140" s="2"/>
      <c r="J140" s="2"/>
      <c r="N140" s="2"/>
    </row>
    <row r="141" spans="3:14" ht="15">
      <c r="C141" s="2"/>
      <c r="E141" s="2"/>
      <c r="F141" s="2"/>
      <c r="I141" s="2"/>
      <c r="J141" s="2"/>
      <c r="N141" s="2"/>
    </row>
    <row r="142" spans="3:14" ht="15">
      <c r="C142" s="2"/>
      <c r="E142" s="2"/>
      <c r="F142" s="2"/>
      <c r="I142" s="2"/>
      <c r="J142" s="2"/>
      <c r="N142" s="2"/>
    </row>
    <row r="143" spans="3:14" ht="15">
      <c r="C143" s="2"/>
      <c r="E143" s="2"/>
      <c r="F143" s="2"/>
      <c r="I143" s="2"/>
      <c r="J143" s="2"/>
      <c r="N143" s="2"/>
    </row>
    <row r="144" spans="3:14" ht="15">
      <c r="C144" s="2"/>
      <c r="E144" s="2"/>
      <c r="F144" s="2"/>
      <c r="I144" s="2"/>
      <c r="J144" s="2"/>
      <c r="N144" s="2"/>
    </row>
    <row r="145" spans="3:14" ht="15">
      <c r="C145" s="2"/>
      <c r="E145" s="2"/>
      <c r="F145" s="2"/>
      <c r="I145" s="2"/>
      <c r="J145" s="2"/>
      <c r="N145" s="2"/>
    </row>
    <row r="146" spans="3:14" ht="15">
      <c r="C146" s="2"/>
      <c r="E146" s="2"/>
      <c r="F146" s="2"/>
      <c r="I146" s="2"/>
      <c r="J146" s="2"/>
      <c r="N146" s="2"/>
    </row>
    <row r="147" spans="3:14" ht="15">
      <c r="C147" s="2"/>
      <c r="E147" s="2"/>
      <c r="F147" s="2"/>
      <c r="I147" s="2"/>
      <c r="J147" s="2"/>
      <c r="N147" s="2"/>
    </row>
    <row r="148" spans="3:14" ht="15">
      <c r="C148" s="2"/>
      <c r="E148" s="2"/>
      <c r="F148" s="2"/>
      <c r="I148" s="2"/>
      <c r="J148" s="2"/>
      <c r="N148" s="2"/>
    </row>
    <row r="149" spans="3:14" ht="15">
      <c r="C149" s="2"/>
      <c r="E149" s="2"/>
      <c r="F149" s="2"/>
      <c r="I149" s="2"/>
      <c r="J149" s="2"/>
      <c r="N149" s="2"/>
    </row>
    <row r="150" spans="3:14" ht="15">
      <c r="C150" s="2"/>
      <c r="E150" s="2"/>
      <c r="F150" s="2"/>
      <c r="I150" s="2"/>
      <c r="J150" s="2"/>
      <c r="N150" s="2"/>
    </row>
    <row r="151" spans="3:14" ht="15">
      <c r="C151" s="2"/>
      <c r="E151" s="2"/>
      <c r="F151" s="2"/>
      <c r="I151" s="2"/>
      <c r="J151" s="2"/>
      <c r="N151" s="2"/>
    </row>
    <row r="152" spans="3:14" ht="15">
      <c r="C152" s="2"/>
      <c r="E152" s="2"/>
      <c r="F152" s="2"/>
      <c r="I152" s="2"/>
      <c r="J152" s="2"/>
      <c r="N152" s="2"/>
    </row>
    <row r="153" spans="3:14" ht="15">
      <c r="C153" s="2"/>
      <c r="E153" s="2"/>
      <c r="F153" s="2"/>
      <c r="I153" s="2"/>
      <c r="J153" s="2"/>
      <c r="N153" s="2"/>
    </row>
    <row r="154" spans="3:14" ht="15">
      <c r="C154" s="2"/>
      <c r="E154" s="2"/>
      <c r="F154" s="2"/>
      <c r="I154" s="2"/>
      <c r="J154" s="2"/>
      <c r="N154" s="2"/>
    </row>
    <row r="155" spans="3:14" ht="15">
      <c r="C155" s="2"/>
      <c r="E155" s="2"/>
      <c r="F155" s="2"/>
      <c r="I155" s="2"/>
      <c r="J155" s="2"/>
      <c r="N155" s="2"/>
    </row>
    <row r="156" spans="3:14" ht="15">
      <c r="C156" s="2"/>
      <c r="E156" s="2"/>
      <c r="F156" s="2"/>
      <c r="I156" s="2"/>
      <c r="J156" s="2"/>
      <c r="N156" s="2"/>
    </row>
    <row r="157" spans="3:14" ht="15">
      <c r="C157" s="2"/>
      <c r="E157" s="2"/>
      <c r="F157" s="2"/>
      <c r="I157" s="2"/>
      <c r="J157" s="2"/>
      <c r="N157" s="2"/>
    </row>
    <row r="158" spans="3:14" ht="15">
      <c r="C158" s="2"/>
      <c r="E158" s="2"/>
      <c r="F158" s="2"/>
      <c r="I158" s="2"/>
      <c r="J158" s="2"/>
      <c r="N158" s="2"/>
    </row>
    <row r="159" spans="3:14" ht="15">
      <c r="C159" s="2"/>
      <c r="E159" s="2"/>
      <c r="F159" s="2"/>
      <c r="I159" s="2"/>
      <c r="J159" s="2"/>
      <c r="N159" s="2"/>
    </row>
    <row r="160" spans="3:14" ht="15">
      <c r="C160" s="2"/>
      <c r="E160" s="2"/>
      <c r="F160" s="2"/>
      <c r="I160" s="2"/>
      <c r="J160" s="2"/>
      <c r="N160" s="2"/>
    </row>
    <row r="161" spans="3:14" ht="15">
      <c r="C161" s="2"/>
      <c r="E161" s="2"/>
      <c r="F161" s="2"/>
      <c r="I161" s="2"/>
      <c r="J161" s="2"/>
      <c r="N161" s="2"/>
    </row>
    <row r="162" spans="3:14" ht="15">
      <c r="C162" s="2"/>
      <c r="E162" s="2"/>
      <c r="F162" s="2"/>
      <c r="I162" s="2"/>
      <c r="J162" s="2"/>
      <c r="N162" s="2"/>
    </row>
    <row r="163" spans="3:14" ht="15">
      <c r="C163" s="2"/>
      <c r="E163" s="2"/>
      <c r="F163" s="2"/>
      <c r="I163" s="2"/>
      <c r="J163" s="2"/>
      <c r="N163" s="2"/>
    </row>
    <row r="164" spans="3:14" ht="15">
      <c r="C164" s="2"/>
      <c r="E164" s="2"/>
      <c r="F164" s="2"/>
      <c r="I164" s="2"/>
      <c r="J164" s="2"/>
      <c r="N164" s="2"/>
    </row>
    <row r="165" spans="3:14" ht="15">
      <c r="C165" s="2"/>
      <c r="E165" s="2"/>
      <c r="F165" s="2"/>
      <c r="I165" s="2"/>
      <c r="J165" s="2"/>
      <c r="N165" s="2"/>
    </row>
    <row r="166" spans="3:14" ht="15">
      <c r="C166" s="2"/>
      <c r="E166" s="2"/>
      <c r="F166" s="2"/>
      <c r="I166" s="2"/>
      <c r="J166" s="2"/>
      <c r="N166" s="2"/>
    </row>
    <row r="167" spans="3:14" ht="15">
      <c r="C167" s="2"/>
      <c r="E167" s="2"/>
      <c r="F167" s="2"/>
      <c r="I167" s="2"/>
      <c r="J167" s="2"/>
      <c r="N167" s="2"/>
    </row>
    <row r="168" spans="3:14" ht="15">
      <c r="C168" s="2"/>
      <c r="E168" s="2"/>
      <c r="F168" s="2"/>
      <c r="I168" s="2"/>
      <c r="J168" s="2"/>
      <c r="N168" s="2"/>
    </row>
    <row r="169" spans="3:14" ht="15">
      <c r="C169" s="2"/>
      <c r="E169" s="2"/>
      <c r="F169" s="2"/>
      <c r="I169" s="2"/>
      <c r="J169" s="2"/>
      <c r="N169" s="2"/>
    </row>
    <row r="170" spans="3:14" ht="15">
      <c r="C170" s="2"/>
      <c r="E170" s="2"/>
      <c r="F170" s="2"/>
      <c r="I170" s="2"/>
      <c r="J170" s="2"/>
      <c r="N170" s="2"/>
    </row>
    <row r="171" spans="3:14" ht="15">
      <c r="C171" s="2"/>
      <c r="E171" s="2"/>
      <c r="F171" s="2"/>
      <c r="I171" s="2"/>
      <c r="J171" s="2"/>
      <c r="N171" s="2"/>
    </row>
    <row r="172" spans="3:14" ht="15">
      <c r="C172" s="2"/>
      <c r="E172" s="2"/>
      <c r="F172" s="2"/>
      <c r="I172" s="2"/>
      <c r="J172" s="2"/>
      <c r="N172" s="2"/>
    </row>
    <row r="173" spans="3:14" ht="15">
      <c r="C173" s="2"/>
      <c r="E173" s="2"/>
      <c r="F173" s="2"/>
      <c r="I173" s="2"/>
      <c r="J173" s="2"/>
      <c r="N173" s="2"/>
    </row>
    <row r="174" spans="3:14" ht="15">
      <c r="C174" s="2"/>
      <c r="E174" s="2"/>
      <c r="F174" s="2"/>
      <c r="I174" s="2"/>
      <c r="J174" s="2"/>
      <c r="N174" s="2"/>
    </row>
    <row r="175" spans="3:14" ht="15">
      <c r="C175" s="2"/>
      <c r="E175" s="2"/>
      <c r="F175" s="2"/>
      <c r="I175" s="2"/>
      <c r="J175" s="2"/>
      <c r="N175" s="2"/>
    </row>
    <row r="176" spans="3:14" ht="15">
      <c r="C176" s="2"/>
      <c r="E176" s="2"/>
      <c r="F176" s="2"/>
      <c r="I176" s="2"/>
      <c r="J176" s="2"/>
      <c r="N176" s="2"/>
    </row>
    <row r="177" spans="3:14" ht="15">
      <c r="C177" s="2"/>
      <c r="E177" s="2"/>
      <c r="F177" s="2"/>
      <c r="I177" s="2"/>
      <c r="J177" s="2"/>
      <c r="N177" s="2"/>
    </row>
    <row r="178" spans="3:14" ht="15">
      <c r="C178" s="2"/>
      <c r="E178" s="2"/>
      <c r="F178" s="2"/>
      <c r="I178" s="2"/>
      <c r="J178" s="2"/>
      <c r="N178" s="2"/>
    </row>
    <row r="179" spans="3:14" ht="15">
      <c r="C179" s="2"/>
      <c r="E179" s="2"/>
      <c r="F179" s="2"/>
      <c r="I179" s="2"/>
      <c r="J179" s="2"/>
      <c r="N179" s="2"/>
    </row>
    <row r="180" spans="3:14" ht="15">
      <c r="C180" s="2"/>
      <c r="E180" s="2"/>
      <c r="F180" s="2"/>
      <c r="I180" s="2"/>
      <c r="J180" s="2"/>
      <c r="N180" s="2"/>
    </row>
    <row r="181" spans="3:14" ht="15">
      <c r="C181" s="2"/>
      <c r="E181" s="2"/>
      <c r="F181" s="2"/>
      <c r="I181" s="2"/>
      <c r="J181" s="2"/>
      <c r="N181" s="2"/>
    </row>
    <row r="182" ht="15">
      <c r="N182" s="2"/>
    </row>
    <row r="183" ht="15">
      <c r="N183" s="2"/>
    </row>
    <row r="184" ht="15">
      <c r="N184" s="2"/>
    </row>
    <row r="185" ht="15">
      <c r="N185" s="2"/>
    </row>
    <row r="186" ht="15">
      <c r="N186" s="2"/>
    </row>
    <row r="187" ht="15">
      <c r="N187" s="2"/>
    </row>
    <row r="188" ht="15">
      <c r="N188" s="2"/>
    </row>
    <row r="189" ht="15">
      <c r="N189" s="2"/>
    </row>
    <row r="190" ht="15">
      <c r="N190" s="2"/>
    </row>
    <row r="191" ht="15">
      <c r="N191" s="2"/>
    </row>
    <row r="192" ht="15">
      <c r="N192" s="2"/>
    </row>
    <row r="193" ht="15">
      <c r="N193" s="2"/>
    </row>
    <row r="194" ht="15">
      <c r="N194" s="2"/>
    </row>
    <row r="195" ht="15">
      <c r="N195" s="2"/>
    </row>
    <row r="196" ht="15">
      <c r="N196" s="2"/>
    </row>
    <row r="197" ht="15">
      <c r="N197" s="2"/>
    </row>
    <row r="198" ht="15">
      <c r="N198" s="2"/>
    </row>
    <row r="199" ht="15">
      <c r="N199" s="2"/>
    </row>
    <row r="200" ht="15">
      <c r="N200" s="2"/>
    </row>
    <row r="201" ht="15">
      <c r="N201" s="2"/>
    </row>
    <row r="202" ht="15">
      <c r="N202" s="2"/>
    </row>
    <row r="203" ht="15">
      <c r="N203" s="2"/>
    </row>
    <row r="204" ht="15">
      <c r="N204" s="2"/>
    </row>
    <row r="205" ht="15">
      <c r="N205" s="2"/>
    </row>
    <row r="206" ht="15">
      <c r="N206" s="2"/>
    </row>
    <row r="207" ht="15">
      <c r="N207" s="2"/>
    </row>
    <row r="208" ht="15">
      <c r="N208" s="2"/>
    </row>
    <row r="209" ht="15">
      <c r="N209" s="2"/>
    </row>
    <row r="210" ht="15">
      <c r="N210" s="2"/>
    </row>
    <row r="211" ht="15">
      <c r="N211" s="2"/>
    </row>
    <row r="212" ht="15">
      <c r="N212" s="2"/>
    </row>
    <row r="213" ht="15">
      <c r="N213" s="2"/>
    </row>
    <row r="214" ht="15">
      <c r="N214" s="2"/>
    </row>
    <row r="215" ht="15">
      <c r="N215" s="2"/>
    </row>
    <row r="216" ht="15">
      <c r="N216" s="2"/>
    </row>
    <row r="217" ht="15">
      <c r="N217" s="2"/>
    </row>
    <row r="218" ht="15">
      <c r="N218" s="2"/>
    </row>
    <row r="219" ht="15">
      <c r="N219" s="2"/>
    </row>
  </sheetData>
  <sheetProtection algorithmName="SHA-512" hashValue="+3+IteMewrnjphXAubjBXKNnBjZ+crwvUe+AYejcjIOdSLbC2W0+vzbrKT/Q6ooeRyJQjrjvKaZK660kG0vTGQ==" saltValue="D9S8pbUv4o7c7sp3ZNrJ2Q==" spinCount="100000" sheet="1" objects="1" scenarios="1"/>
  <mergeCells count="15">
    <mergeCell ref="B1:D1"/>
    <mergeCell ref="B12:I12"/>
    <mergeCell ref="R12:T12"/>
    <mergeCell ref="B13:G13"/>
    <mergeCell ref="B2:D2"/>
    <mergeCell ref="I9:I10"/>
    <mergeCell ref="J9:J10"/>
    <mergeCell ref="M9:M10"/>
    <mergeCell ref="K9:K10"/>
    <mergeCell ref="N9:N10"/>
    <mergeCell ref="O9:O10"/>
    <mergeCell ref="U9:U10"/>
    <mergeCell ref="L9:L10"/>
    <mergeCell ref="B15:I15"/>
    <mergeCell ref="R13:T13"/>
  </mergeCells>
  <conditionalFormatting sqref="B8:B10 D8:D10">
    <cfRule type="containsBlanks" priority="74" dxfId="7">
      <formula>LEN(TRIM(B8))=0</formula>
    </cfRule>
  </conditionalFormatting>
  <conditionalFormatting sqref="B8:B10">
    <cfRule type="cellIs" priority="69" dxfId="6" operator="greaterThanOrEqual">
      <formula>1</formula>
    </cfRule>
  </conditionalFormatting>
  <conditionalFormatting sqref="T8:T10">
    <cfRule type="cellIs" priority="66" dxfId="5" operator="equal">
      <formula>"VYHOVUJE"</formula>
    </cfRule>
  </conditionalFormatting>
  <conditionalFormatting sqref="T8:T10">
    <cfRule type="cellIs" priority="65" dxfId="4" operator="equal">
      <formula>"NEVYHOVUJE"</formula>
    </cfRule>
  </conditionalFormatting>
  <conditionalFormatting sqref="G8:H10 R8:R10">
    <cfRule type="containsBlanks" priority="56" dxfId="3">
      <formula>LEN(TRIM(G8))=0</formula>
    </cfRule>
  </conditionalFormatting>
  <conditionalFormatting sqref="G8:H10 R8:R10">
    <cfRule type="notContainsBlanks" priority="54" dxfId="2">
      <formula>LEN(TRIM(G8))&gt;0</formula>
    </cfRule>
  </conditionalFormatting>
  <conditionalFormatting sqref="G8:H10">
    <cfRule type="notContainsBlanks" priority="52" dxfId="1">
      <formula>LEN(TRIM(G8))&gt;0</formula>
    </cfRule>
  </conditionalFormatting>
  <conditionalFormatting sqref="R8:R10">
    <cfRule type="notContainsBlanks" priority="19" dxfId="0">
      <formula>LEN(TRIM(R8))&gt;0</formula>
    </cfRule>
  </conditionalFormatting>
  <dataValidations count="4">
    <dataValidation type="list" showInputMessage="1" showErrorMessage="1" sqref="J8:J9">
      <formula1>"ANO,NE"</formula1>
    </dataValidation>
    <dataValidation type="list" allowBlank="1" showInputMessage="1" showErrorMessage="1" sqref="K8:K9">
      <formula1>"ANO,NE"</formula1>
    </dataValidation>
    <dataValidation type="list" showInputMessage="1" showErrorMessage="1" sqref="E8:E10">
      <formula1>"ks,bal,sada,"</formula1>
    </dataValidation>
    <dataValidation type="list" allowBlank="1" showInputMessage="1" showErrorMessage="1" sqref="V8:V10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54"/>
  <sheetViews>
    <sheetView workbookViewId="0" topLeftCell="A1">
      <selection activeCell="E11" sqref="E11:G12"/>
    </sheetView>
  </sheetViews>
  <sheetFormatPr defaultColWidth="9.140625" defaultRowHeight="15"/>
  <cols>
    <col min="1" max="1" width="1.57421875" style="1" customWidth="1"/>
    <col min="2" max="2" width="28.28125" style="1" customWidth="1"/>
    <col min="3" max="3" width="46.8515625" style="1" customWidth="1"/>
    <col min="4" max="4" width="20.7109375" style="1" customWidth="1"/>
    <col min="5" max="5" width="14.8515625" style="1" customWidth="1"/>
    <col min="6" max="6" width="9.7109375" style="1" customWidth="1"/>
    <col min="7" max="7" width="22.140625" style="1" customWidth="1"/>
    <col min="8" max="8" width="9.140625" style="1" customWidth="1"/>
    <col min="9" max="9" width="35.421875" style="1" customWidth="1"/>
    <col min="10" max="10" width="30.00390625" style="1" customWidth="1"/>
    <col min="11" max="11" width="2.57421875" style="1" customWidth="1"/>
    <col min="12" max="12" width="35.28125" style="1" customWidth="1"/>
    <col min="13" max="13" width="29.7109375" style="1" customWidth="1"/>
    <col min="14" max="14" width="22.28125" style="1" customWidth="1"/>
    <col min="15" max="16384" width="9.140625" style="1" customWidth="1"/>
  </cols>
  <sheetData>
    <row r="1" spans="2:4" ht="15">
      <c r="B1" s="171" t="s">
        <v>38</v>
      </c>
      <c r="C1" s="171"/>
      <c r="D1" s="61"/>
    </row>
    <row r="2" spans="2:3" ht="15">
      <c r="B2" s="172" t="str">
        <f>'Nabídková cena'!B2:D2</f>
        <v xml:space="preserve">Tiskárny, kopírky, multifunkce II. 018 - 2022 </v>
      </c>
      <c r="C2" s="172"/>
    </row>
    <row r="3" spans="2:3" s="43" customFormat="1" ht="15">
      <c r="B3" s="42"/>
      <c r="C3" s="42"/>
    </row>
    <row r="4" spans="2:5" ht="15">
      <c r="B4" s="44"/>
      <c r="C4" s="45" t="s">
        <v>1</v>
      </c>
      <c r="D4" s="46"/>
      <c r="E4" s="46"/>
    </row>
    <row r="5" spans="2:3" ht="15">
      <c r="B5" s="47"/>
      <c r="C5" s="48" t="s">
        <v>0</v>
      </c>
    </row>
    <row r="6" spans="2:5" ht="15">
      <c r="B6" s="49"/>
      <c r="C6" s="48" t="s">
        <v>0</v>
      </c>
      <c r="D6" s="46"/>
      <c r="E6" s="46"/>
    </row>
    <row r="8" ht="15" thickBot="1"/>
    <row r="9" spans="2:9" ht="43.8" thickBot="1">
      <c r="B9" s="62" t="s">
        <v>39</v>
      </c>
      <c r="C9" s="60">
        <f>'Nabídková cena'!R13</f>
        <v>0</v>
      </c>
      <c r="E9" s="173" t="s">
        <v>17</v>
      </c>
      <c r="F9" s="174"/>
      <c r="G9" s="175"/>
      <c r="H9" s="163">
        <f ca="1">SUM(C9+G24+G39+G54)</f>
        <v>0</v>
      </c>
      <c r="I9" s="164"/>
    </row>
    <row r="10" spans="2:3" ht="15" thickBot="1">
      <c r="B10" s="50"/>
      <c r="C10" s="51"/>
    </row>
    <row r="11" spans="2:7" s="55" customFormat="1" ht="29.4" thickBot="1">
      <c r="B11" s="52" t="s">
        <v>18</v>
      </c>
      <c r="C11" s="53" t="s">
        <v>5</v>
      </c>
      <c r="D11" s="54" t="s">
        <v>19</v>
      </c>
      <c r="E11" s="165"/>
      <c r="F11" s="166"/>
      <c r="G11" s="167"/>
    </row>
    <row r="12" spans="2:7" s="55" customFormat="1" ht="27" customHeight="1" thickBot="1">
      <c r="B12" s="95" t="s">
        <v>20</v>
      </c>
      <c r="C12" s="97">
        <f>'Nabídková cena'!G8</f>
        <v>0</v>
      </c>
      <c r="D12" s="96">
        <v>4000</v>
      </c>
      <c r="E12" s="168"/>
      <c r="F12" s="169"/>
      <c r="G12" s="170"/>
    </row>
    <row r="13" spans="2:13" s="55" customFormat="1" ht="40.5" customHeight="1" thickBot="1">
      <c r="B13" s="56" t="s">
        <v>21</v>
      </c>
      <c r="C13" s="53" t="s">
        <v>22</v>
      </c>
      <c r="D13" s="53" t="s">
        <v>23</v>
      </c>
      <c r="E13" s="53" t="s">
        <v>24</v>
      </c>
      <c r="F13" s="53" t="s">
        <v>25</v>
      </c>
      <c r="G13" s="57" t="s">
        <v>26</v>
      </c>
      <c r="I13" s="58" t="s">
        <v>27</v>
      </c>
      <c r="M13" s="59"/>
    </row>
    <row r="14" spans="2:9" s="55" customFormat="1" ht="15">
      <c r="B14" s="78" t="s">
        <v>28</v>
      </c>
      <c r="C14" s="109"/>
      <c r="D14" s="102"/>
      <c r="E14" s="79"/>
      <c r="F14" s="80">
        <f ca="1">IF(CELL("obsah",$D14)=0,0,ROUNDUP($D$12/$D14*12,0))</f>
        <v>0</v>
      </c>
      <c r="G14" s="68">
        <f ca="1">E14*F14</f>
        <v>0</v>
      </c>
      <c r="I14" s="81"/>
    </row>
    <row r="15" spans="2:9" s="55" customFormat="1" ht="15">
      <c r="B15" s="82" t="s">
        <v>29</v>
      </c>
      <c r="C15" s="110"/>
      <c r="D15" s="103"/>
      <c r="E15" s="83"/>
      <c r="F15" s="80">
        <f aca="true" t="shared" si="0" ref="F15:F21">IF(CELL("obsah",$D15)=0,0,ROUNDUP($D$12/$D15*12,0))</f>
        <v>0</v>
      </c>
      <c r="G15" s="84">
        <f aca="true" t="shared" si="1" ref="G15:G21">E15*F15</f>
        <v>0</v>
      </c>
      <c r="I15" s="81"/>
    </row>
    <row r="16" spans="2:9" s="55" customFormat="1" ht="15">
      <c r="B16" s="82" t="s">
        <v>30</v>
      </c>
      <c r="C16" s="100"/>
      <c r="D16" s="103"/>
      <c r="E16" s="83"/>
      <c r="F16" s="80">
        <f ca="1" t="shared" si="0"/>
        <v>0</v>
      </c>
      <c r="G16" s="84">
        <f ca="1" t="shared" si="1"/>
        <v>0</v>
      </c>
      <c r="I16" s="81"/>
    </row>
    <row r="17" spans="2:9" s="55" customFormat="1" ht="15">
      <c r="B17" s="82" t="s">
        <v>31</v>
      </c>
      <c r="C17" s="100"/>
      <c r="D17" s="103"/>
      <c r="E17" s="83"/>
      <c r="F17" s="80">
        <f ca="1" t="shared" si="0"/>
        <v>0</v>
      </c>
      <c r="G17" s="84">
        <f ca="1" t="shared" si="1"/>
        <v>0</v>
      </c>
      <c r="I17" s="81"/>
    </row>
    <row r="18" spans="2:9" s="55" customFormat="1" ht="15">
      <c r="B18" s="85" t="s">
        <v>32</v>
      </c>
      <c r="C18" s="100"/>
      <c r="D18" s="104"/>
      <c r="E18" s="86"/>
      <c r="F18" s="80">
        <f ca="1" t="shared" si="0"/>
        <v>0</v>
      </c>
      <c r="G18" s="84">
        <f ca="1" t="shared" si="1"/>
        <v>0</v>
      </c>
      <c r="I18" s="81"/>
    </row>
    <row r="19" spans="2:9" s="55" customFormat="1" ht="15">
      <c r="B19" s="87" t="s">
        <v>33</v>
      </c>
      <c r="C19" s="101"/>
      <c r="D19" s="105"/>
      <c r="E19" s="89"/>
      <c r="F19" s="80">
        <f ca="1" t="shared" si="0"/>
        <v>0</v>
      </c>
      <c r="G19" s="84">
        <f ca="1" t="shared" si="1"/>
        <v>0</v>
      </c>
      <c r="I19" s="81"/>
    </row>
    <row r="20" spans="2:9" s="55" customFormat="1" ht="15">
      <c r="B20" s="87" t="s">
        <v>34</v>
      </c>
      <c r="C20" s="88"/>
      <c r="D20" s="105"/>
      <c r="E20" s="89"/>
      <c r="F20" s="80">
        <f ca="1" t="shared" si="0"/>
        <v>0</v>
      </c>
      <c r="G20" s="84">
        <f ca="1" t="shared" si="1"/>
        <v>0</v>
      </c>
      <c r="I20" s="81"/>
    </row>
    <row r="21" spans="2:9" s="55" customFormat="1" ht="15" thickBot="1">
      <c r="B21" s="90" t="s">
        <v>34</v>
      </c>
      <c r="C21" s="91"/>
      <c r="D21" s="106"/>
      <c r="E21" s="92"/>
      <c r="F21" s="93">
        <f ca="1" t="shared" si="0"/>
        <v>0</v>
      </c>
      <c r="G21" s="94">
        <f ca="1" t="shared" si="1"/>
        <v>0</v>
      </c>
      <c r="I21" s="81"/>
    </row>
    <row r="22" spans="2:7" s="55" customFormat="1" ht="30" customHeight="1">
      <c r="B22" s="66" t="s">
        <v>35</v>
      </c>
      <c r="C22" s="67"/>
      <c r="D22" s="67"/>
      <c r="E22" s="67"/>
      <c r="F22" s="67"/>
      <c r="G22" s="68">
        <f ca="1">SUM(G14:G21)</f>
        <v>0</v>
      </c>
    </row>
    <row r="23" spans="2:7" s="55" customFormat="1" ht="30" customHeight="1">
      <c r="B23" s="69" t="s">
        <v>36</v>
      </c>
      <c r="C23" s="70"/>
      <c r="D23" s="70"/>
      <c r="E23" s="70"/>
      <c r="F23" s="70"/>
      <c r="G23" s="71">
        <f ca="1">G22*5</f>
        <v>0</v>
      </c>
    </row>
    <row r="24" spans="2:7" s="55" customFormat="1" ht="30" customHeight="1" thickBot="1">
      <c r="B24" s="72" t="s">
        <v>37</v>
      </c>
      <c r="C24" s="73"/>
      <c r="D24" s="74">
        <f>'Nabídková cena'!D8</f>
        <v>1</v>
      </c>
      <c r="E24" s="75"/>
      <c r="F24" s="76"/>
      <c r="G24" s="77">
        <f ca="1">SUM(G23*D24)</f>
        <v>0</v>
      </c>
    </row>
    <row r="25" ht="15" thickBot="1"/>
    <row r="26" spans="2:9" ht="29.4" thickBot="1">
      <c r="B26" s="99" t="s">
        <v>56</v>
      </c>
      <c r="C26" s="53" t="s">
        <v>5</v>
      </c>
      <c r="D26" s="54" t="s">
        <v>19</v>
      </c>
      <c r="E26" s="165"/>
      <c r="F26" s="166"/>
      <c r="G26" s="167"/>
      <c r="H26" s="55"/>
      <c r="I26" s="55"/>
    </row>
    <row r="27" spans="2:9" ht="37.5" customHeight="1" thickBot="1">
      <c r="B27" s="95" t="s">
        <v>20</v>
      </c>
      <c r="C27" s="97">
        <f>'Nabídková cena'!G9</f>
        <v>0</v>
      </c>
      <c r="D27" s="96">
        <v>1500</v>
      </c>
      <c r="E27" s="168"/>
      <c r="F27" s="169"/>
      <c r="G27" s="170"/>
      <c r="H27" s="55"/>
      <c r="I27" s="55"/>
    </row>
    <row r="28" spans="2:9" ht="29.4" thickBot="1">
      <c r="B28" s="56" t="s">
        <v>21</v>
      </c>
      <c r="C28" s="53" t="s">
        <v>22</v>
      </c>
      <c r="D28" s="53" t="s">
        <v>23</v>
      </c>
      <c r="E28" s="53" t="s">
        <v>24</v>
      </c>
      <c r="F28" s="53" t="s">
        <v>25</v>
      </c>
      <c r="G28" s="57" t="s">
        <v>26</v>
      </c>
      <c r="H28" s="55"/>
      <c r="I28" s="58" t="s">
        <v>27</v>
      </c>
    </row>
    <row r="29" spans="2:9" ht="15">
      <c r="B29" s="78" t="s">
        <v>28</v>
      </c>
      <c r="C29" s="107"/>
      <c r="D29" s="102"/>
      <c r="E29" s="79"/>
      <c r="F29" s="80">
        <f aca="true" t="shared" si="2" ref="F29:F36">IF(CELL("obsah",$D29)=0,0,ROUNDUP($D$27/$D29*12,0))</f>
        <v>0</v>
      </c>
      <c r="G29" s="68">
        <f ca="1">E29*F29</f>
        <v>0</v>
      </c>
      <c r="H29" s="55"/>
      <c r="I29" s="81"/>
    </row>
    <row r="30" spans="2:9" ht="15">
      <c r="B30" s="82" t="s">
        <v>29</v>
      </c>
      <c r="C30" s="100"/>
      <c r="D30" s="103"/>
      <c r="E30" s="83"/>
      <c r="F30" s="80">
        <f ca="1" t="shared" si="2"/>
        <v>0</v>
      </c>
      <c r="G30" s="84">
        <f aca="true" t="shared" si="3" ref="G30:G36">E30*F30</f>
        <v>0</v>
      </c>
      <c r="H30" s="55"/>
      <c r="I30" s="81"/>
    </row>
    <row r="31" spans="2:9" ht="15">
      <c r="B31" s="82" t="s">
        <v>30</v>
      </c>
      <c r="C31" s="100"/>
      <c r="D31" s="103"/>
      <c r="E31" s="83"/>
      <c r="F31" s="80">
        <f ca="1" t="shared" si="2"/>
        <v>0</v>
      </c>
      <c r="G31" s="84">
        <f ca="1" t="shared" si="3"/>
        <v>0</v>
      </c>
      <c r="H31" s="55"/>
      <c r="I31" s="81"/>
    </row>
    <row r="32" spans="2:9" ht="15">
      <c r="B32" s="82" t="s">
        <v>31</v>
      </c>
      <c r="C32" s="100"/>
      <c r="D32" s="103"/>
      <c r="E32" s="83"/>
      <c r="F32" s="80">
        <f ca="1" t="shared" si="2"/>
        <v>0</v>
      </c>
      <c r="G32" s="84">
        <f ca="1" t="shared" si="3"/>
        <v>0</v>
      </c>
      <c r="H32" s="55"/>
      <c r="I32" s="81"/>
    </row>
    <row r="33" spans="2:9" ht="15">
      <c r="B33" s="85" t="s">
        <v>32</v>
      </c>
      <c r="C33" s="100"/>
      <c r="D33" s="104"/>
      <c r="E33" s="86"/>
      <c r="F33" s="80">
        <f ca="1" t="shared" si="2"/>
        <v>0</v>
      </c>
      <c r="G33" s="84">
        <f ca="1" t="shared" si="3"/>
        <v>0</v>
      </c>
      <c r="H33" s="55"/>
      <c r="I33" s="81"/>
    </row>
    <row r="34" spans="2:9" ht="15">
      <c r="B34" s="87" t="s">
        <v>33</v>
      </c>
      <c r="C34" s="101"/>
      <c r="D34" s="105"/>
      <c r="E34" s="89"/>
      <c r="F34" s="80">
        <f ca="1" t="shared" si="2"/>
        <v>0</v>
      </c>
      <c r="G34" s="84">
        <f ca="1" t="shared" si="3"/>
        <v>0</v>
      </c>
      <c r="H34" s="55"/>
      <c r="I34" s="81"/>
    </row>
    <row r="35" spans="2:9" ht="15">
      <c r="B35" s="87" t="s">
        <v>34</v>
      </c>
      <c r="C35" s="88"/>
      <c r="D35" s="105"/>
      <c r="E35" s="89"/>
      <c r="F35" s="80">
        <f ca="1" t="shared" si="2"/>
        <v>0</v>
      </c>
      <c r="G35" s="84">
        <f ca="1" t="shared" si="3"/>
        <v>0</v>
      </c>
      <c r="H35" s="55"/>
      <c r="I35" s="81"/>
    </row>
    <row r="36" spans="2:9" ht="15" thickBot="1">
      <c r="B36" s="90" t="s">
        <v>34</v>
      </c>
      <c r="C36" s="91"/>
      <c r="D36" s="106"/>
      <c r="E36" s="92"/>
      <c r="F36" s="93">
        <f ca="1" t="shared" si="2"/>
        <v>0</v>
      </c>
      <c r="G36" s="94">
        <f ca="1" t="shared" si="3"/>
        <v>0</v>
      </c>
      <c r="H36" s="55"/>
      <c r="I36" s="81"/>
    </row>
    <row r="37" spans="2:9" ht="32.25" customHeight="1">
      <c r="B37" s="66" t="s">
        <v>35</v>
      </c>
      <c r="C37" s="67"/>
      <c r="D37" s="67"/>
      <c r="E37" s="67"/>
      <c r="F37" s="67"/>
      <c r="G37" s="68">
        <f ca="1">SUM(G29:G36)</f>
        <v>0</v>
      </c>
      <c r="H37" s="55"/>
      <c r="I37" s="55"/>
    </row>
    <row r="38" spans="2:9" ht="32.25" customHeight="1">
      <c r="B38" s="69" t="s">
        <v>36</v>
      </c>
      <c r="C38" s="70"/>
      <c r="D38" s="70"/>
      <c r="E38" s="70"/>
      <c r="F38" s="70"/>
      <c r="G38" s="71">
        <f ca="1">G37*5</f>
        <v>0</v>
      </c>
      <c r="H38" s="55"/>
      <c r="I38" s="55"/>
    </row>
    <row r="39" spans="2:9" ht="36" customHeight="1" thickBot="1">
      <c r="B39" s="72" t="s">
        <v>37</v>
      </c>
      <c r="C39" s="73"/>
      <c r="D39" s="74">
        <f>'Nabídková cena'!D9</f>
        <v>1</v>
      </c>
      <c r="E39" s="75"/>
      <c r="F39" s="76"/>
      <c r="G39" s="77">
        <f ca="1">SUM(G38*D39)</f>
        <v>0</v>
      </c>
      <c r="H39" s="55"/>
      <c r="I39" s="55"/>
    </row>
    <row r="40" ht="15" thickBot="1"/>
    <row r="41" spans="2:9" ht="29.4" thickBot="1">
      <c r="B41" s="108" t="s">
        <v>57</v>
      </c>
      <c r="C41" s="53" t="s">
        <v>5</v>
      </c>
      <c r="D41" s="54" t="s">
        <v>19</v>
      </c>
      <c r="E41" s="165"/>
      <c r="F41" s="166"/>
      <c r="G41" s="167"/>
      <c r="H41" s="55"/>
      <c r="I41" s="55"/>
    </row>
    <row r="42" spans="2:9" ht="30.75" customHeight="1" thickBot="1">
      <c r="B42" s="95" t="s">
        <v>20</v>
      </c>
      <c r="C42" s="97">
        <f>'Nabídková cena'!G10</f>
        <v>0</v>
      </c>
      <c r="D42" s="96">
        <v>4000</v>
      </c>
      <c r="E42" s="168"/>
      <c r="F42" s="169"/>
      <c r="G42" s="170"/>
      <c r="H42" s="55"/>
      <c r="I42" s="55"/>
    </row>
    <row r="43" spans="2:9" ht="29.4" thickBot="1">
      <c r="B43" s="56" t="s">
        <v>21</v>
      </c>
      <c r="C43" s="53" t="s">
        <v>22</v>
      </c>
      <c r="D43" s="53" t="s">
        <v>23</v>
      </c>
      <c r="E43" s="53" t="s">
        <v>24</v>
      </c>
      <c r="F43" s="53" t="s">
        <v>25</v>
      </c>
      <c r="G43" s="57" t="s">
        <v>26</v>
      </c>
      <c r="H43" s="55"/>
      <c r="I43" s="58" t="s">
        <v>27</v>
      </c>
    </row>
    <row r="44" spans="2:9" ht="15">
      <c r="B44" s="78" t="s">
        <v>28</v>
      </c>
      <c r="C44" s="107"/>
      <c r="D44" s="102"/>
      <c r="E44" s="79"/>
      <c r="F44" s="80">
        <f aca="true" t="shared" si="4" ref="F44:F51">IF(CELL("obsah",$D44)=0,0,ROUNDUP($D$42/$D44*12,0))</f>
        <v>0</v>
      </c>
      <c r="G44" s="68">
        <f ca="1">E44*F44</f>
        <v>0</v>
      </c>
      <c r="H44" s="55"/>
      <c r="I44" s="81"/>
    </row>
    <row r="45" spans="2:9" ht="15">
      <c r="B45" s="82" t="s">
        <v>29</v>
      </c>
      <c r="C45" s="100"/>
      <c r="D45" s="103"/>
      <c r="E45" s="83"/>
      <c r="F45" s="80">
        <f ca="1" t="shared" si="4"/>
        <v>0</v>
      </c>
      <c r="G45" s="84">
        <f aca="true" t="shared" si="5" ref="G45:G51">E45*F45</f>
        <v>0</v>
      </c>
      <c r="H45" s="55"/>
      <c r="I45" s="81"/>
    </row>
    <row r="46" spans="2:9" ht="15">
      <c r="B46" s="82" t="s">
        <v>30</v>
      </c>
      <c r="C46" s="100"/>
      <c r="D46" s="103"/>
      <c r="E46" s="83"/>
      <c r="F46" s="80">
        <f ca="1" t="shared" si="4"/>
        <v>0</v>
      </c>
      <c r="G46" s="84">
        <f ca="1" t="shared" si="5"/>
        <v>0</v>
      </c>
      <c r="H46" s="55"/>
      <c r="I46" s="81"/>
    </row>
    <row r="47" spans="2:9" ht="15">
      <c r="B47" s="82" t="s">
        <v>31</v>
      </c>
      <c r="C47" s="100"/>
      <c r="D47" s="103"/>
      <c r="E47" s="83"/>
      <c r="F47" s="80">
        <f ca="1" t="shared" si="4"/>
        <v>0</v>
      </c>
      <c r="G47" s="84">
        <f ca="1" t="shared" si="5"/>
        <v>0</v>
      </c>
      <c r="H47" s="55"/>
      <c r="I47" s="81"/>
    </row>
    <row r="48" spans="2:9" ht="15">
      <c r="B48" s="85" t="s">
        <v>32</v>
      </c>
      <c r="C48" s="100"/>
      <c r="D48" s="104"/>
      <c r="E48" s="86"/>
      <c r="F48" s="80">
        <f ca="1" t="shared" si="4"/>
        <v>0</v>
      </c>
      <c r="G48" s="84">
        <f ca="1" t="shared" si="5"/>
        <v>0</v>
      </c>
      <c r="H48" s="55"/>
      <c r="I48" s="81"/>
    </row>
    <row r="49" spans="2:9" ht="15">
      <c r="B49" s="87" t="s">
        <v>33</v>
      </c>
      <c r="C49" s="101"/>
      <c r="D49" s="105"/>
      <c r="E49" s="89"/>
      <c r="F49" s="80">
        <f ca="1" t="shared" si="4"/>
        <v>0</v>
      </c>
      <c r="G49" s="84">
        <f ca="1" t="shared" si="5"/>
        <v>0</v>
      </c>
      <c r="H49" s="55"/>
      <c r="I49" s="81"/>
    </row>
    <row r="50" spans="2:9" ht="15">
      <c r="B50" s="87" t="s">
        <v>34</v>
      </c>
      <c r="C50" s="88"/>
      <c r="D50" s="105"/>
      <c r="E50" s="89"/>
      <c r="F50" s="80">
        <f ca="1" t="shared" si="4"/>
        <v>0</v>
      </c>
      <c r="G50" s="84">
        <f ca="1" t="shared" si="5"/>
        <v>0</v>
      </c>
      <c r="H50" s="55"/>
      <c r="I50" s="81"/>
    </row>
    <row r="51" spans="2:9" ht="15" thickBot="1">
      <c r="B51" s="90" t="s">
        <v>34</v>
      </c>
      <c r="C51" s="91"/>
      <c r="D51" s="106"/>
      <c r="E51" s="92"/>
      <c r="F51" s="93">
        <f ca="1" t="shared" si="4"/>
        <v>0</v>
      </c>
      <c r="G51" s="94">
        <f ca="1" t="shared" si="5"/>
        <v>0</v>
      </c>
      <c r="H51" s="55"/>
      <c r="I51" s="81"/>
    </row>
    <row r="52" spans="2:9" ht="32.25" customHeight="1">
      <c r="B52" s="66" t="s">
        <v>35</v>
      </c>
      <c r="C52" s="67"/>
      <c r="D52" s="67"/>
      <c r="E52" s="67"/>
      <c r="F52" s="67"/>
      <c r="G52" s="68">
        <f ca="1">SUM(G44:G51)</f>
        <v>0</v>
      </c>
      <c r="H52" s="55"/>
      <c r="I52" s="55"/>
    </row>
    <row r="53" spans="2:9" ht="32.25" customHeight="1">
      <c r="B53" s="69" t="s">
        <v>36</v>
      </c>
      <c r="C53" s="70"/>
      <c r="D53" s="70"/>
      <c r="E53" s="70"/>
      <c r="F53" s="70"/>
      <c r="G53" s="71">
        <f ca="1">G52*5</f>
        <v>0</v>
      </c>
      <c r="H53" s="55"/>
      <c r="I53" s="55"/>
    </row>
    <row r="54" spans="2:9" ht="36" customHeight="1" thickBot="1">
      <c r="B54" s="72" t="s">
        <v>37</v>
      </c>
      <c r="C54" s="73"/>
      <c r="D54" s="74">
        <f>'Nabídková cena'!D10</f>
        <v>2</v>
      </c>
      <c r="E54" s="75"/>
      <c r="F54" s="76"/>
      <c r="G54" s="77">
        <f ca="1">SUM(G53*D54)</f>
        <v>0</v>
      </c>
      <c r="H54" s="55"/>
      <c r="I54" s="55"/>
    </row>
  </sheetData>
  <mergeCells count="7">
    <mergeCell ref="H9:I9"/>
    <mergeCell ref="E11:G12"/>
    <mergeCell ref="E41:G42"/>
    <mergeCell ref="E26:G27"/>
    <mergeCell ref="B1:C1"/>
    <mergeCell ref="B2:C2"/>
    <mergeCell ref="E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2022-09-19T04:15:04Z</cp:lastPrinted>
  <dcterms:created xsi:type="dcterms:W3CDTF">2014-03-05T12:43:32Z</dcterms:created>
  <dcterms:modified xsi:type="dcterms:W3CDTF">2022-10-21T12:30:50Z</dcterms:modified>
  <cp:category/>
  <cp:version/>
  <cp:contentType/>
  <cp:contentStatus/>
  <cp:revision>1</cp:revision>
</cp:coreProperties>
</file>