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3040" windowHeight="6468" activeTab="0"/>
  </bookViews>
  <sheets>
    <sheet name="Výpočetní technika" sheetId="1" r:id="rId1"/>
  </sheets>
  <definedNames>
    <definedName name="_xlnm.Print_Area" localSheetId="0">'Výpočetní technika'!$B$1:$V$18</definedName>
  </definedNames>
  <calcPr calcId="191029"/>
</workbook>
</file>

<file path=xl/sharedStrings.xml><?xml version="1.0" encoding="utf-8"?>
<sst xmlns="http://schemas.openxmlformats.org/spreadsheetml/2006/main" count="78" uniqueCount="58">
  <si>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</si>
  <si>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</si>
  <si>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</si>
  <si>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</si>
  <si>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</si>
  <si>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</si>
  <si>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</si>
  <si>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</si>
  <si>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</si>
  <si>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</si>
  <si>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</si>
  <si>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30231300-0 - Zobrazovací jednotky </t>
  </si>
  <si>
    <t>30231310-3 - Ploché monitory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</si>
  <si>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</si>
  <si>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</si>
  <si>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</si>
  <si>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</si>
  <si>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</si>
  <si>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</si>
  <si>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</si>
  <si>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</si>
  <si>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</si>
  <si>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</si>
  <si>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</si>
  <si>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</si>
  <si>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</si>
  <si>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</si>
  <si>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</si>
  <si>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</si>
  <si>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</si>
  <si>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</si>
  <si>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NE</t>
  </si>
  <si>
    <t>Samostatná faktura</t>
  </si>
  <si>
    <t>Záruka na zboží min. 36 měsíců.</t>
  </si>
  <si>
    <t>do 23.12.2022</t>
  </si>
  <si>
    <t>ANO</t>
  </si>
  <si>
    <t>Ing. Markéta Lintimerová,
Tel.: 37763 2543</t>
  </si>
  <si>
    <t>Technická 8,
301 00 Plzeň,
Fakulta aplikovaných věd - Nové technologie pro informační společnost,
místnost UN 526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</si>
  <si>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</si>
  <si>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Termín dodání</t>
  </si>
  <si>
    <t xml:space="preserve">Příloha č. 2 Kupní smlouvy - technická specifikace
Výpočetní technika (III.) 115 - 2022 </t>
  </si>
  <si>
    <t>Elektronická čtečka knih s pokročilými technickými vlastnostmi</t>
  </si>
  <si>
    <t>Bezdrátová vertikální myš</t>
  </si>
  <si>
    <t>Bezdrátová klávesnice s touchpadem</t>
  </si>
  <si>
    <t>USB síťová karta</t>
  </si>
  <si>
    <t>Interní HDD</t>
  </si>
  <si>
    <t>ALMOS
FW03010452</t>
  </si>
  <si>
    <t>Monitor min. 27"</t>
  </si>
  <si>
    <t xml:space="preserve">Minimální velikost úhlopříčky 27".
Rozlišení min. Quad HD (2560x1440).
Rozhraní: DisplayPort a HDMI.
Jas min. 300 cd/m2.
Kontrast min. 1000:1.
Typ panelu IPS nebo VA a její deriváty.
Nastavitelný stojan s pivotem.
Matný povrch displeje.
Přeferuje se černá barva.
Záruka min. 36 měsíců.
Třída energetické účinnosti v rozpětí A až G. </t>
  </si>
  <si>
    <t xml:space="preserve">
Vertikální ergonomická drátová myš navržená pro minimalizaci syndromu karpálního tunelu.
Provedení pro praváky s mechanickým skrolovacím tlačítkem a s minimálně dvěma bočními tlačítky (celkem minimálně pět podporovaných tlačítek).
Optický nebo laserový senzor s maximálním rozlišením senzoru minimálně 1600 DPI.
Možnost přepínání mezi citlivostmi s minimální citlivostí alespoň 800DPI.
Preferuje se černá barva.
Rozhraní USB.
Délka přívodního kabelu minimálně 1,4 m.
Výška myši maximálně 62 mm.</t>
  </si>
  <si>
    <t>Vertikální myš drátová</t>
  </si>
  <si>
    <t>Bezdrátová klávesnice s integrovaným touchpadem, CZ rozložení kláves.
Dosah připojení až 10 m.
Hmotnost nižší než 400 g.</t>
  </si>
  <si>
    <t>Redukce SATA - M.2 SATA interní 2,5" box</t>
  </si>
  <si>
    <t xml:space="preserve">
Interní 2,5" kovový box se SATA rozhraním pro M.2 SATA B-key SSD disky. 
Podporovaný formát SSD karet: B-key a B+M-key až do rozmeru 22x80 mm, 75-pinový slot pro M.2 NGFF disky.
Vnější rozhraní: SATA 6G (SATA III), kompatibilní se SATA 3G (SATA II) a SATA 1.5G (SATA I), 22 pinový (7+15) SATA datový a napájecí konektor pro propojení boxu se základní deskou.</t>
  </si>
  <si>
    <t>Interní HDD.
Rozhraní: Sata III.
Formát: 3,5".
Otáčky min. 7200.
Kapacita min. 2TB.</t>
  </si>
  <si>
    <t>USB-A, Fast Ethernet 10/100 Mbit/s.</t>
  </si>
  <si>
    <t>Technologie displeje: antireflexní E-ink.
Úhlopříčka displeje: 10,3" (26,16 cm).
Podsvícení displeje: pasivní a nastavitelné podsvícení  (možnost výběru z teplejšího nebo studeného odstínu světla).
Rozlišení v pixelech: min. QHD 1872 × 1404.
Technologie Flicker-Free.
Podporované formáty min.: PDF, MOBI, EPUB, DOC, FB2, HTML, TXT, RTF, PNG, JPG.
Další funkce: prohlížení obrázků, webový prohlížeč.
Dotykový dispej: kapacitní vícedotyková obrazovka
Reproduktor.
Jazyk uživatelského prostředí: Čeština, Angličtina.
Vnitřní paměť: min. 64 GB.
Barva se preferuje černá.
Bezdrátové připojení: WiFi, Bluetooth.
Konektory: Jack (sluchátka), USB-C.
Rozměry: šířka větší než 176 mm (17,6 cm) x výška větší než 245 mm (245 cm) x hloubka nižší než 6 mm (0,6 cm).
Hmotnost: 390 g a méně.
Stylus: vysoce citlivý stylus, který rozpozná min. 4096 úrovní tlaku.
Operační systém: kompatibilní s Android 11 a vyšší
Kapacita baterie: 3 000 mAh a více.</t>
  </si>
  <si>
    <r>
      <t xml:space="preserve">Vertikální ergonomická bezdrátová myš navržená pro minimalizaci syndromu karpálního tunelu.
Provedení pro praváky s mechanickým skrolovacím tlačítkem a s minimálně dvěma bočními tlačítky (celkem minimálně pět podporovaných tlačítek).
</t>
    </r>
    <r>
      <rPr>
        <sz val="11"/>
        <color rgb="FFFF0000"/>
        <rFont val="Calibri"/>
        <family val="2"/>
        <scheme val="minor"/>
      </rPr>
      <t>Optický</t>
    </r>
    <r>
      <rPr>
        <sz val="11"/>
        <rFont val="Calibri"/>
        <family val="2"/>
        <scheme val="minor"/>
      </rPr>
      <t xml:space="preserve"> senzor s maximálním rozliš</t>
    </r>
    <r>
      <rPr>
        <sz val="11"/>
        <color theme="1"/>
        <rFont val="Calibri"/>
        <family val="2"/>
        <scheme val="minor"/>
      </rPr>
      <t>ením senzoru minimálně 1600 DPI.
Preferuje se černá barva.
Velikost vhodná pro menší dlaň (velikost M).
Nabíjecí baterie min. 1000 mA.
Nabíjecí kabel součástí balení.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</si>
</sst>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right" vertical="center" inden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9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18" xfId="0" applyNumberFormat="1" applyFont="1" applyFill="1" applyBorder="1" applyAlignment="1">
      <alignment horizontal="center" vertical="center" wrapText="1"/>
    </xf>
    <xf numFmtId="0" fontId="0" fillId="5" borderId="16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45" zoomScaleNormal="45" workbookViewId="0" topLeftCell="G1">
      <selection activeCell="R7" sqref="R7:R1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19.57421875" style="1" customWidth="1"/>
    <col min="7" max="7" width="26.140625" style="4" bestFit="1" customWidth="1"/>
    <col min="8" max="8" width="25.421875" style="4" customWidth="1"/>
    <col min="9" max="9" width="24.7109375" style="4" customWidth="1"/>
    <col min="10" max="10" width="16.421875" style="1" customWidth="1"/>
    <col min="11" max="11" width="33.8515625" style="5" customWidth="1"/>
    <col min="12" max="12" width="31.00390625" style="5" customWidth="1"/>
    <col min="13" max="13" width="26.7109375" style="5" customWidth="1"/>
    <col min="14" max="14" width="33.8515625" style="4" customWidth="1"/>
    <col min="15" max="15" width="26.00390625" style="4" bestFit="1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9.28125" style="6" customWidth="1"/>
    <col min="23" max="16384" width="8.8515625" style="5" customWidth="1"/>
  </cols>
  <sheetData>
    <row r="1" spans="2:22" ht="40.95" customHeight="1">
      <c r="B1" s="145" t="s">
        <v>40</v>
      </c>
      <c r="C1" s="146"/>
      <c r="D1" s="146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97"/>
      <c r="E3" s="97"/>
      <c r="F3" s="97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97"/>
      <c r="E4" s="97"/>
      <c r="F4" s="97"/>
      <c r="G4" s="97"/>
      <c r="H4" s="9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47" t="s">
        <v>2</v>
      </c>
      <c r="H5" s="148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38</v>
      </c>
      <c r="L6" s="41" t="s">
        <v>19</v>
      </c>
      <c r="M6" s="42" t="s">
        <v>20</v>
      </c>
      <c r="N6" s="41" t="s">
        <v>21</v>
      </c>
      <c r="O6" s="39" t="s">
        <v>39</v>
      </c>
      <c r="P6" s="41" t="s">
        <v>22</v>
      </c>
      <c r="Q6" s="39" t="s">
        <v>5</v>
      </c>
      <c r="R6" s="43" t="s">
        <v>6</v>
      </c>
      <c r="S6" s="96" t="s">
        <v>7</v>
      </c>
      <c r="T6" s="96" t="s">
        <v>8</v>
      </c>
      <c r="U6" s="41" t="s">
        <v>23</v>
      </c>
      <c r="V6" s="39" t="s">
        <v>24</v>
      </c>
    </row>
    <row r="7" spans="1:22" ht="366.75" customHeight="1" thickTop="1">
      <c r="A7" s="20"/>
      <c r="B7" s="48">
        <v>1</v>
      </c>
      <c r="C7" s="49" t="s">
        <v>41</v>
      </c>
      <c r="D7" s="50">
        <v>1</v>
      </c>
      <c r="E7" s="51" t="s">
        <v>26</v>
      </c>
      <c r="F7" s="95" t="s">
        <v>56</v>
      </c>
      <c r="G7" s="154"/>
      <c r="H7" s="72" t="s">
        <v>31</v>
      </c>
      <c r="I7" s="109" t="s">
        <v>32</v>
      </c>
      <c r="J7" s="112" t="s">
        <v>31</v>
      </c>
      <c r="K7" s="121"/>
      <c r="L7" s="81"/>
      <c r="M7" s="124" t="s">
        <v>36</v>
      </c>
      <c r="N7" s="127" t="s">
        <v>37</v>
      </c>
      <c r="O7" s="130" t="s">
        <v>34</v>
      </c>
      <c r="P7" s="73">
        <f>D7*Q7</f>
        <v>11800</v>
      </c>
      <c r="Q7" s="52">
        <v>11800</v>
      </c>
      <c r="R7" s="160"/>
      <c r="S7" s="74">
        <f>D7*R7</f>
        <v>0</v>
      </c>
      <c r="T7" s="75" t="str">
        <f aca="true" t="shared" si="0" ref="T7">IF(ISNUMBER(R7),IF(R7&gt;Q7,"NEVYHOVUJE","VYHOVUJE")," ")</f>
        <v xml:space="preserve"> </v>
      </c>
      <c r="U7" s="133"/>
      <c r="V7" s="51" t="s">
        <v>11</v>
      </c>
    </row>
    <row r="8" spans="1:22" ht="190.5" customHeight="1">
      <c r="A8" s="20"/>
      <c r="B8" s="82">
        <v>2</v>
      </c>
      <c r="C8" s="83" t="s">
        <v>47</v>
      </c>
      <c r="D8" s="84">
        <v>2</v>
      </c>
      <c r="E8" s="85" t="s">
        <v>26</v>
      </c>
      <c r="F8" s="91" t="s">
        <v>48</v>
      </c>
      <c r="G8" s="155"/>
      <c r="H8" s="159"/>
      <c r="I8" s="110"/>
      <c r="J8" s="113"/>
      <c r="K8" s="122"/>
      <c r="L8" s="90" t="s">
        <v>33</v>
      </c>
      <c r="M8" s="125"/>
      <c r="N8" s="128"/>
      <c r="O8" s="131"/>
      <c r="P8" s="86">
        <f>D8*Q8</f>
        <v>14000</v>
      </c>
      <c r="Q8" s="87">
        <v>7000</v>
      </c>
      <c r="R8" s="161"/>
      <c r="S8" s="88">
        <f>D8*R8</f>
        <v>0</v>
      </c>
      <c r="T8" s="89" t="str">
        <f aca="true" t="shared" si="1" ref="T8:T9">IF(ISNUMBER(R8),IF(R8&gt;Q8,"NEVYHOVUJE","VYHOVUJE")," ")</f>
        <v xml:space="preserve"> </v>
      </c>
      <c r="U8" s="134"/>
      <c r="V8" s="85" t="s">
        <v>12</v>
      </c>
    </row>
    <row r="9" spans="1:22" ht="180" customHeight="1">
      <c r="A9" s="20"/>
      <c r="B9" s="82">
        <v>3</v>
      </c>
      <c r="C9" s="83" t="s">
        <v>50</v>
      </c>
      <c r="D9" s="84">
        <v>2</v>
      </c>
      <c r="E9" s="85" t="s">
        <v>26</v>
      </c>
      <c r="F9" s="91" t="s">
        <v>49</v>
      </c>
      <c r="G9" s="155"/>
      <c r="H9" s="101" t="s">
        <v>31</v>
      </c>
      <c r="I9" s="110"/>
      <c r="J9" s="113"/>
      <c r="K9" s="122"/>
      <c r="L9" s="106"/>
      <c r="M9" s="125"/>
      <c r="N9" s="128"/>
      <c r="O9" s="131"/>
      <c r="P9" s="86">
        <f>D9*Q9</f>
        <v>1200</v>
      </c>
      <c r="Q9" s="87">
        <v>600</v>
      </c>
      <c r="R9" s="161"/>
      <c r="S9" s="88">
        <f>D9*R9</f>
        <v>0</v>
      </c>
      <c r="T9" s="89" t="str">
        <f t="shared" si="1"/>
        <v xml:space="preserve"> </v>
      </c>
      <c r="U9" s="134"/>
      <c r="V9" s="85" t="s">
        <v>13</v>
      </c>
    </row>
    <row r="10" spans="1:22" ht="135.75" customHeight="1">
      <c r="A10" s="20"/>
      <c r="B10" s="82">
        <v>4</v>
      </c>
      <c r="C10" s="83" t="s">
        <v>42</v>
      </c>
      <c r="D10" s="84">
        <v>1</v>
      </c>
      <c r="E10" s="85" t="s">
        <v>26</v>
      </c>
      <c r="F10" s="98" t="s">
        <v>57</v>
      </c>
      <c r="G10" s="155"/>
      <c r="H10" s="102"/>
      <c r="I10" s="110"/>
      <c r="J10" s="113"/>
      <c r="K10" s="122"/>
      <c r="L10" s="107"/>
      <c r="M10" s="125"/>
      <c r="N10" s="128"/>
      <c r="O10" s="131"/>
      <c r="P10" s="86">
        <f>D10*Q10</f>
        <v>1160</v>
      </c>
      <c r="Q10" s="87">
        <v>1160</v>
      </c>
      <c r="R10" s="161"/>
      <c r="S10" s="88">
        <f>D10*R10</f>
        <v>0</v>
      </c>
      <c r="T10" s="89" t="str">
        <f aca="true" t="shared" si="2" ref="T10:T14">IF(ISNUMBER(R10),IF(R10&gt;Q10,"NEVYHOVUJE","VYHOVUJE")," ")</f>
        <v xml:space="preserve"> </v>
      </c>
      <c r="U10" s="134"/>
      <c r="V10" s="85" t="s">
        <v>13</v>
      </c>
    </row>
    <row r="11" spans="1:22" ht="79.5" customHeight="1">
      <c r="A11" s="20"/>
      <c r="B11" s="82">
        <v>5</v>
      </c>
      <c r="C11" s="83" t="s">
        <v>43</v>
      </c>
      <c r="D11" s="84">
        <v>1</v>
      </c>
      <c r="E11" s="85" t="s">
        <v>26</v>
      </c>
      <c r="F11" s="91" t="s">
        <v>51</v>
      </c>
      <c r="G11" s="155"/>
      <c r="H11" s="102"/>
      <c r="I11" s="110"/>
      <c r="J11" s="113"/>
      <c r="K11" s="122"/>
      <c r="L11" s="107"/>
      <c r="M11" s="125"/>
      <c r="N11" s="128"/>
      <c r="O11" s="131"/>
      <c r="P11" s="86">
        <f>D11*Q11</f>
        <v>850</v>
      </c>
      <c r="Q11" s="87">
        <v>850</v>
      </c>
      <c r="R11" s="161"/>
      <c r="S11" s="88">
        <f>D11*R11</f>
        <v>0</v>
      </c>
      <c r="T11" s="89" t="str">
        <f t="shared" si="2"/>
        <v xml:space="preserve"> </v>
      </c>
      <c r="U11" s="134"/>
      <c r="V11" s="85" t="s">
        <v>13</v>
      </c>
    </row>
    <row r="12" spans="1:22" ht="43.5" customHeight="1" thickBot="1">
      <c r="A12" s="20"/>
      <c r="B12" s="76">
        <v>6</v>
      </c>
      <c r="C12" s="77" t="s">
        <v>44</v>
      </c>
      <c r="D12" s="78">
        <v>3</v>
      </c>
      <c r="E12" s="79" t="s">
        <v>26</v>
      </c>
      <c r="F12" s="92" t="s">
        <v>55</v>
      </c>
      <c r="G12" s="156"/>
      <c r="H12" s="103"/>
      <c r="I12" s="111"/>
      <c r="J12" s="114"/>
      <c r="K12" s="123"/>
      <c r="L12" s="108"/>
      <c r="M12" s="126"/>
      <c r="N12" s="129"/>
      <c r="O12" s="132"/>
      <c r="P12" s="69">
        <f>D12*Q12</f>
        <v>1050</v>
      </c>
      <c r="Q12" s="80">
        <v>350</v>
      </c>
      <c r="R12" s="162"/>
      <c r="S12" s="70">
        <f>D12*R12</f>
        <v>0</v>
      </c>
      <c r="T12" s="71" t="str">
        <f aca="true" t="shared" si="3" ref="T12:T13">IF(ISNUMBER(R12),IF(R12&gt;Q12,"NEVYHOVUJE","VYHOVUJE")," ")</f>
        <v xml:space="preserve"> </v>
      </c>
      <c r="U12" s="134"/>
      <c r="V12" s="79" t="s">
        <v>13</v>
      </c>
    </row>
    <row r="13" spans="1:22" ht="114" customHeight="1">
      <c r="A13" s="20"/>
      <c r="B13" s="61">
        <v>7</v>
      </c>
      <c r="C13" s="62" t="s">
        <v>52</v>
      </c>
      <c r="D13" s="63">
        <v>1</v>
      </c>
      <c r="E13" s="64" t="s">
        <v>26</v>
      </c>
      <c r="F13" s="93" t="s">
        <v>53</v>
      </c>
      <c r="G13" s="157"/>
      <c r="H13" s="99" t="s">
        <v>31</v>
      </c>
      <c r="I13" s="115" t="s">
        <v>32</v>
      </c>
      <c r="J13" s="117" t="s">
        <v>35</v>
      </c>
      <c r="K13" s="119" t="s">
        <v>46</v>
      </c>
      <c r="L13" s="104"/>
      <c r="M13" s="149" t="s">
        <v>36</v>
      </c>
      <c r="N13" s="151" t="s">
        <v>37</v>
      </c>
      <c r="O13" s="131" t="s">
        <v>34</v>
      </c>
      <c r="P13" s="65">
        <f>D13*Q13</f>
        <v>300</v>
      </c>
      <c r="Q13" s="66">
        <v>300</v>
      </c>
      <c r="R13" s="163"/>
      <c r="S13" s="67">
        <f>D13*R13</f>
        <v>0</v>
      </c>
      <c r="T13" s="68" t="str">
        <f t="shared" si="3"/>
        <v xml:space="preserve"> </v>
      </c>
      <c r="U13" s="134"/>
      <c r="V13" s="64" t="s">
        <v>13</v>
      </c>
    </row>
    <row r="14" spans="1:22" ht="108" customHeight="1" thickBot="1">
      <c r="A14" s="20"/>
      <c r="B14" s="53">
        <v>8</v>
      </c>
      <c r="C14" s="54" t="s">
        <v>45</v>
      </c>
      <c r="D14" s="55">
        <v>1</v>
      </c>
      <c r="E14" s="56" t="s">
        <v>26</v>
      </c>
      <c r="F14" s="94" t="s">
        <v>54</v>
      </c>
      <c r="G14" s="158"/>
      <c r="H14" s="100"/>
      <c r="I14" s="116"/>
      <c r="J14" s="118"/>
      <c r="K14" s="120"/>
      <c r="L14" s="105"/>
      <c r="M14" s="150"/>
      <c r="N14" s="152"/>
      <c r="O14" s="153"/>
      <c r="P14" s="57">
        <f>D14*Q14</f>
        <v>1640</v>
      </c>
      <c r="Q14" s="58">
        <v>1640</v>
      </c>
      <c r="R14" s="164"/>
      <c r="S14" s="59">
        <f>D14*R14</f>
        <v>0</v>
      </c>
      <c r="T14" s="60" t="str">
        <f t="shared" si="2"/>
        <v xml:space="preserve"> </v>
      </c>
      <c r="U14" s="135"/>
      <c r="V14" s="56" t="s">
        <v>13</v>
      </c>
    </row>
    <row r="15" spans="3:16" ht="17.4" customHeight="1" thickBot="1" thickTop="1">
      <c r="C15" s="5"/>
      <c r="D15" s="5"/>
      <c r="E15" s="5"/>
      <c r="F15" s="5"/>
      <c r="G15" s="33"/>
      <c r="H15" s="33"/>
      <c r="I15" s="5"/>
      <c r="J15" s="5"/>
      <c r="N15" s="5"/>
      <c r="O15" s="5"/>
      <c r="P15" s="5"/>
    </row>
    <row r="16" spans="2:22" ht="51.75" customHeight="1" thickBot="1" thickTop="1">
      <c r="B16" s="143" t="s">
        <v>30</v>
      </c>
      <c r="C16" s="143"/>
      <c r="D16" s="143"/>
      <c r="E16" s="143"/>
      <c r="F16" s="143"/>
      <c r="G16" s="143"/>
      <c r="H16" s="47"/>
      <c r="I16" s="47"/>
      <c r="J16" s="21"/>
      <c r="K16" s="21"/>
      <c r="L16" s="7"/>
      <c r="M16" s="7"/>
      <c r="N16" s="7"/>
      <c r="O16" s="22"/>
      <c r="P16" s="22"/>
      <c r="Q16" s="23" t="s">
        <v>9</v>
      </c>
      <c r="R16" s="140" t="s">
        <v>10</v>
      </c>
      <c r="S16" s="141"/>
      <c r="T16" s="142"/>
      <c r="U16" s="24"/>
      <c r="V16" s="25"/>
    </row>
    <row r="17" spans="2:20" ht="50.4" customHeight="1" thickBot="1" thickTop="1">
      <c r="B17" s="144" t="s">
        <v>28</v>
      </c>
      <c r="C17" s="144"/>
      <c r="D17" s="144"/>
      <c r="E17" s="144"/>
      <c r="F17" s="144"/>
      <c r="G17" s="144"/>
      <c r="H17" s="144"/>
      <c r="I17" s="26"/>
      <c r="L17" s="9"/>
      <c r="M17" s="9"/>
      <c r="N17" s="9"/>
      <c r="O17" s="27"/>
      <c r="P17" s="27"/>
      <c r="Q17" s="28">
        <f>SUM(P7:P14)</f>
        <v>32000</v>
      </c>
      <c r="R17" s="137">
        <f>SUM(S7:S14)</f>
        <v>0</v>
      </c>
      <c r="S17" s="138"/>
      <c r="T17" s="139"/>
    </row>
    <row r="18" spans="2:19" ht="15" thickTop="1">
      <c r="B18" s="136" t="s">
        <v>29</v>
      </c>
      <c r="C18" s="136"/>
      <c r="D18" s="136"/>
      <c r="E18" s="136"/>
      <c r="F18" s="136"/>
      <c r="G18" s="136"/>
      <c r="H18" s="9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6"/>
      <c r="C19" s="46"/>
      <c r="D19" s="46"/>
      <c r="E19" s="46"/>
      <c r="F19" s="46"/>
      <c r="G19" s="97"/>
      <c r="H19" s="97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46"/>
      <c r="C20" s="46"/>
      <c r="D20" s="46"/>
      <c r="E20" s="46"/>
      <c r="F20" s="46"/>
      <c r="G20" s="97"/>
      <c r="H20" s="9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5">
      <c r="B21" s="46"/>
      <c r="C21" s="46"/>
      <c r="D21" s="46"/>
      <c r="E21" s="46"/>
      <c r="F21" s="46"/>
      <c r="G21" s="97"/>
      <c r="H21" s="97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97"/>
      <c r="H22" s="9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8:19" ht="19.95" customHeight="1">
      <c r="H23" s="36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97"/>
      <c r="H24" s="9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97"/>
      <c r="H25" s="9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97"/>
      <c r="H26" s="9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97"/>
      <c r="H27" s="9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97"/>
      <c r="H28" s="9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97"/>
      <c r="H29" s="9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97"/>
      <c r="H30" s="9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97"/>
      <c r="H31" s="9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97"/>
      <c r="H32" s="9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97"/>
      <c r="H33" s="9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97"/>
      <c r="H34" s="9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97"/>
      <c r="H35" s="9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97"/>
      <c r="H36" s="9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97"/>
      <c r="H37" s="9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97"/>
      <c r="H38" s="9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97"/>
      <c r="H39" s="9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97"/>
      <c r="H40" s="9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97"/>
      <c r="H41" s="9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97"/>
      <c r="H42" s="9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97"/>
      <c r="H43" s="9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97"/>
      <c r="H44" s="9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97"/>
      <c r="H45" s="9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97"/>
      <c r="H46" s="9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97"/>
      <c r="H47" s="9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97"/>
      <c r="H48" s="9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97"/>
      <c r="H49" s="9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97"/>
      <c r="H50" s="9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97"/>
      <c r="H51" s="9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97"/>
      <c r="H52" s="9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97"/>
      <c r="H53" s="9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97"/>
      <c r="H54" s="9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97"/>
      <c r="H55" s="9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97"/>
      <c r="H56" s="9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97"/>
      <c r="H57" s="9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97"/>
      <c r="H58" s="9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97"/>
      <c r="H59" s="9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97"/>
      <c r="H60" s="9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97"/>
      <c r="H61" s="9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97"/>
      <c r="H62" s="9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97"/>
      <c r="H63" s="9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97"/>
      <c r="H64" s="9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97"/>
      <c r="H65" s="9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97"/>
      <c r="H66" s="9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97"/>
      <c r="H67" s="9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97"/>
      <c r="H68" s="9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97"/>
      <c r="H69" s="9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97"/>
      <c r="H70" s="9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97"/>
      <c r="H71" s="9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97"/>
      <c r="H72" s="9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97"/>
      <c r="H73" s="9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97"/>
      <c r="H74" s="9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97"/>
      <c r="H75" s="9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97"/>
      <c r="H76" s="9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97"/>
      <c r="H77" s="9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97"/>
      <c r="H78" s="9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97"/>
      <c r="H79" s="9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97"/>
      <c r="H80" s="9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97"/>
      <c r="H81" s="9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97"/>
      <c r="H82" s="9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97"/>
      <c r="H83" s="9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97"/>
      <c r="H84" s="9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97"/>
      <c r="H85" s="9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97"/>
      <c r="H86" s="9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97"/>
      <c r="H87" s="9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97"/>
      <c r="H88" s="9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97"/>
      <c r="H89" s="9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97"/>
      <c r="H90" s="9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97"/>
      <c r="H91" s="9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97"/>
      <c r="H92" s="9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97"/>
      <c r="H93" s="9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97"/>
      <c r="H94" s="9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97"/>
      <c r="H95" s="9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97"/>
      <c r="H96" s="97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97"/>
      <c r="H97" s="97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97"/>
      <c r="H98" s="97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97"/>
      <c r="H99" s="97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97"/>
      <c r="H100" s="97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97"/>
      <c r="H101" s="97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97"/>
      <c r="H102" s="97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6" ht="19.95" customHeight="1">
      <c r="C103" s="21"/>
      <c r="D103" s="29"/>
      <c r="E103" s="21"/>
      <c r="F103" s="21"/>
      <c r="G103" s="97"/>
      <c r="H103" s="97"/>
      <c r="I103" s="11"/>
      <c r="J103" s="11"/>
      <c r="K103" s="11"/>
      <c r="L103" s="11"/>
      <c r="M103" s="11"/>
      <c r="N103" s="6"/>
      <c r="O103" s="6"/>
      <c r="P103" s="6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9.95" customHeight="1">
      <c r="C110" s="5"/>
      <c r="E110" s="5"/>
      <c r="F110" s="5"/>
      <c r="J110" s="5"/>
    </row>
    <row r="111" spans="3:10" ht="19.95" customHeight="1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</sheetData>
  <sheetProtection algorithmName="SHA-512" hashValue="G/HmzvF2EVot/l9uZ6vWIG8Z9BKMyen18/rxwoK0iApBTbN+gxb6x/Pd9UmZ32rJzJd1OUWNfPPiIQVNiksAjQ==" saltValue="KN1ZE1Ij51YqUWDZVxWW1g==" spinCount="100000" sheet="1" objects="1" scenarios="1"/>
  <mergeCells count="24">
    <mergeCell ref="B1:D1"/>
    <mergeCell ref="G5:H5"/>
    <mergeCell ref="M13:M14"/>
    <mergeCell ref="N13:N14"/>
    <mergeCell ref="O13:O14"/>
    <mergeCell ref="U7:U14"/>
    <mergeCell ref="B18:G18"/>
    <mergeCell ref="R17:T17"/>
    <mergeCell ref="R16:T16"/>
    <mergeCell ref="B16:G16"/>
    <mergeCell ref="B17:H17"/>
    <mergeCell ref="H13:H14"/>
    <mergeCell ref="H9:H12"/>
    <mergeCell ref="L13:L14"/>
    <mergeCell ref="L9:L12"/>
    <mergeCell ref="I7:I12"/>
    <mergeCell ref="J7:J12"/>
    <mergeCell ref="I13:I14"/>
    <mergeCell ref="J13:J14"/>
    <mergeCell ref="K13:K14"/>
    <mergeCell ref="K7:K12"/>
    <mergeCell ref="M7:M12"/>
    <mergeCell ref="N7:N12"/>
    <mergeCell ref="O7:O12"/>
  </mergeCells>
  <conditionalFormatting sqref="B7:B14 D7:D14">
    <cfRule type="containsBlanks" priority="76" dxfId="7">
      <formula>LEN(TRIM(B7))=0</formula>
    </cfRule>
  </conditionalFormatting>
  <conditionalFormatting sqref="B7:B14">
    <cfRule type="cellIs" priority="73" dxfId="6" operator="greaterThanOrEqual">
      <formula>1</formula>
    </cfRule>
  </conditionalFormatting>
  <conditionalFormatting sqref="T7:T14">
    <cfRule type="cellIs" priority="60" dxfId="5" operator="equal">
      <formula>"VYHOVUJE"</formula>
    </cfRule>
  </conditionalFormatting>
  <conditionalFormatting sqref="T7:T14">
    <cfRule type="cellIs" priority="59" dxfId="4" operator="equal">
      <formula>"NEVYHOVUJE"</formula>
    </cfRule>
  </conditionalFormatting>
  <conditionalFormatting sqref="R7:R14 G7:H9 G14 G13:H13 G10:G12">
    <cfRule type="containsBlanks" priority="53" dxfId="3">
      <formula>LEN(TRIM(G7))=0</formula>
    </cfRule>
  </conditionalFormatting>
  <conditionalFormatting sqref="R7:R14 G7:H9 G14 G13:H13 G10:G12">
    <cfRule type="notContainsBlanks" priority="51" dxfId="2">
      <formula>LEN(TRIM(G7))&gt;0</formula>
    </cfRule>
  </conditionalFormatting>
  <conditionalFormatting sqref="R7:R14 G7:H9 G14 G13:H13 G10:G12">
    <cfRule type="notContainsBlanks" priority="50" dxfId="1">
      <formula>LEN(TRIM(G7))&gt;0</formula>
    </cfRule>
  </conditionalFormatting>
  <conditionalFormatting sqref="G7:H9 G14 G13:H13 G10:G12">
    <cfRule type="notContainsBlanks" priority="49" dxfId="0">
      <formula>LEN(TRIM(G7))&gt;0</formula>
    </cfRule>
  </conditionalFormatting>
  <dataValidations count="3">
    <dataValidation type="list" allowBlank="1" showInputMessage="1" showErrorMessage="1" sqref="J7 J13">
      <formula1>"ANO,NE"</formula1>
    </dataValidation>
    <dataValidation type="list" showInputMessage="1" showErrorMessage="1" sqref="E7:E14">
      <formula1>"ks,bal,sada,m,"</formula1>
    </dataValidation>
    <dataValidation type="list" allowBlank="1" showInputMessage="1" showErrorMessage="1" sqref="V7 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2022-09-20T08:02:38Z</cp:lastPrinted>
  <dcterms:created xsi:type="dcterms:W3CDTF">2014-03-05T12:43:32Z</dcterms:created>
  <dcterms:modified xsi:type="dcterms:W3CDTF">2022-10-20T12:10:16Z</dcterms:modified>
  <cp:category/>
  <cp:version/>
  <cp:contentType/>
  <cp:contentStatus/>
  <cp:revision>3</cp:revision>
</cp:coreProperties>
</file>