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20\1 výzva\"/>
    </mc:Choice>
  </mc:AlternateContent>
  <xr:revisionPtr revIDLastSave="0" documentId="13_ncr:1_{417096EE-81A1-47F7-B08E-E474EEB9EE95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P9" i="1" l="1"/>
  <c r="P10" i="1"/>
  <c r="P11" i="1"/>
  <c r="P12" i="1"/>
  <c r="S9" i="1"/>
  <c r="T9" i="1"/>
  <c r="S10" i="1"/>
  <c r="T10" i="1"/>
  <c r="S11" i="1"/>
  <c r="T11" i="1"/>
  <c r="S12" i="1"/>
  <c r="T12" i="1"/>
  <c r="P8" i="1" l="1"/>
  <c r="S8" i="1"/>
  <c r="T8" i="1"/>
  <c r="P7" i="1"/>
  <c r="S7" i="1"/>
  <c r="T7" i="1"/>
  <c r="R15" i="1" l="1"/>
  <c r="Q15" i="1"/>
</calcChain>
</file>

<file path=xl/sharedStrings.xml><?xml version="1.0" encoding="utf-8"?>
<sst xmlns="http://schemas.openxmlformats.org/spreadsheetml/2006/main" count="66" uniqueCount="52">
  <si>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</si>
  <si>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</si>
  <si>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</si>
  <si>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</si>
  <si>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</si>
  <si>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</si>
  <si>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</si>
  <si>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</si>
  <si>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</si>
  <si>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</si>
  <si>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</si>
  <si>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</si>
  <si>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>30231000-7 - Počítačové monitory a konzoly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</si>
  <si>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</si>
  <si>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</si>
  <si>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</si>
  <si>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</si>
  <si>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</si>
  <si>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</si>
  <si>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</si>
  <si>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</si>
  <si>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</si>
  <si>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</si>
  <si>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</si>
  <si>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</si>
  <si>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</si>
  <si>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</si>
  <si>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</si>
  <si>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</si>
  <si>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</si>
  <si>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</si>
  <si>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</si>
  <si>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</si>
  <si>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</si>
  <si>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</si>
  <si>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120 - 2022 </t>
  </si>
  <si>
    <t>Monitor 4K 27''</t>
  </si>
  <si>
    <t>Monitor 24'' 16:10</t>
  </si>
  <si>
    <t>PC do laboratoře</t>
  </si>
  <si>
    <t>Společná faktura</t>
  </si>
  <si>
    <t>Ing. Jiří Basl, Ph.D., 
Tel.: 37763 4249, 
603 216 039</t>
  </si>
  <si>
    <t>Univerzitní 26,
301 00 Plzeň,
Fakulta elektrotechnická - Katedra elektroniky a informačních technologií,
místnost EK 502</t>
  </si>
  <si>
    <t>Prodloužená záruka min. 36 měsíců NBD onsite.</t>
  </si>
  <si>
    <t>PC včetně klávesnice a myši</t>
  </si>
  <si>
    <t>Úhlopříčka 27''. 
Rozlišení min. 3840 × 2160. 
Technologie IPS.
Frekvence min. 60Hz.
Jas min. 350 cd/m2.
Kontrast 1300 : 1. 
Rozhraní min.:  Display port 1.2, HDMI 2.0. 
Sluchátkový výstup, nastavitelná výška, pivot, repro, VESA. 
Třída energetické účinnosti v rozpětí A až G. 
Prodloužená záruka min. 36 měsíců NBD onsite.</t>
  </si>
  <si>
    <t>Úhlopříčka 24''. 
Rozlišení min. 1920 × 1200. 
Technologie IPS. 
Frekvence min. 60Hz. 
Jas min. 250 cd/m2.
Kontrast 1000 : 1. 
Odezva max. 5 ms.
Antireflexní povrch. 
Rozhraní min.: Display port 1.2, HDMI 2.0, VGA. 
Nastavitelná výška, pivot, VESA. 
Prodloužená záruka min. 36 měsíců NBD onsite.</t>
  </si>
  <si>
    <t>Pracovní stanice typu PC. 
Výkon procesoru v Passmark CPU více než 20 000 bodů, min. 6 jader/12 vláken. 
Operační paměť min. 16 GB, možnost rozšíření na dvonásobek. 
Profesionální grafická karta s pamětí min. 4GB a výkonem min. G3D 3600. 
SSD min. 1TB PCIe NVMe. 
Skříň formátu Tower, možnost rozšíření přídavnými HDD a kartami PCI-E.
Možnost výstupu min. dva monitory, síť RJ45.
Min. 4x USB vzadu z čehož alespoň 2x USB 3.2 Gen2. 
Vepředu alespoň 2x USB 3.2. Audio I/O.  
Operační systém Windows 10 (stačí verze Home) - OS Windows požadujeme z důvodu kompatibility s interními aplikacemi ZČU (Stag, Magion,...).
Klávesnice CZ a optická myš součástí dodávky.  
Podpora prostřednictvím internetu musí umožňovat stahování ovladačů a manuálu z internetu adresně pro konkrétní zadaný typ (sériové číslo) zařízení. 
Prodloužená záruka min. 36 měsíců NBD onsite.</t>
  </si>
  <si>
    <t>Pracovní stanice typu PC, zakázková sestava. 
Výkon procesoru v Passmark CPU více než 19 400 bodů, min. 6 jader/12 vláken. 
Operační paměť min. 16 GB, integrovaná grafická karta. 
SSD min. 1TB PCIe NVMe. 
Základní deska externí konektory: DisplayPort, HDMI, Jack, PS/2, RJ-45 (LAN) 2.5Gbps, S/PDIF, USB 2.0, USB 3.2 Gen 2, USB-C, VGA (D-Sub),   ARGB LED Header, COM header, LPT header, M.2 Socket, RGB LED Header, Serial ATA III, TPM header, USB 2.0 header, USB 3.2 Gen 1 bracket, USB-C 3.2 Gen 1 header, TBT connector,PCI Express x16 2×, PCI Express x1 3×. 
Skříň určená pro práci naležato, vhodná pro HTPC, podporuje formát základní desky SSI-EB/ATX a micro ATX. 
Možnost instalace přídavných karet plné výšky.
Diskové šachty: externí 1 x 5.25" (kompatibilní s 1 x 3.5" nebo 2 x 2.5"), interní 2 x 3.5" (jedna kompatibilní s 1 x 2.5") a 1 x 2.5". 
Expanzní sloty: 7+1. I/O: 2 x USB 3.0, 1 x audio, 1 x mikrofon. 
Podporuje zámek kensington.
4 pozice na ventilátory, jeden předinstalovaný 120 mm. 
Zdroj 750W s modulární kabeláží, certifikace 80 Plus Gold. 
Sestava obsahuje sériový port COM a paralelní port LPT (vývodem ze základní desky nebo přídavná karta PCI-E). 
Sestava má tichý chod. 
Bez operačního systému, bude instalován Linux.
Prodloužená záruka min. 36 měsíců NBD onsite.</t>
  </si>
  <si>
    <t>PC klávesnice drátová, připojitelná přes USB rozhraní, s numerickou částí. 
Provedení CZ. 
Vhodná pro firemní využití (trvanlivost, větší tlačítka s klasickým zdvihem).</t>
  </si>
  <si>
    <t>PC klávesnice drátová</t>
  </si>
  <si>
    <t>PC optická myš drátová</t>
  </si>
  <si>
    <t>PC optická myš drátová, připojitelná přes rozhraní USB. 
Ergonomický design s tvarovaným gripem.
Přesný optický senzor s vysokým rozlišením.
Nastavení citlivosti DPI (800/1200/1600/2400).
Min. 6 tlačítek včetně 2 bočních.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</si>
</sst>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2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3" fillId="4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2" fillId="3" borderId="21" xfId="0" applyNumberFormat="1" applyFont="1" applyFill="1" applyBorder="1" applyAlignment="1">
      <alignment horizontal="center" vertical="center" wrapText="1"/>
    </xf>
    <xf numFmtId="0" fontId="3" fillId="3" borderId="14" xfId="0" applyNumberFormat="1" applyFont="1" applyFill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8" fillId="3" borderId="21" xfId="0" applyNumberFormat="1" applyFont="1" applyFill="1" applyBorder="1" applyAlignment="1">
      <alignment horizontal="center" vertical="center" wrapText="1"/>
    </xf>
    <xf numFmtId="0" fontId="8" fillId="3" borderId="14" xfId="0" applyNumberFormat="1" applyFont="1" applyFill="1" applyBorder="1" applyAlignment="1">
      <alignment horizontal="center" vertical="center" wrapText="1"/>
    </xf>
    <xf numFmtId="0" fontId="8" fillId="3" borderId="15" xfId="0" applyNumberFormat="1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3" fillId="4" borderId="20" xfId="0" applyFont="1" applyFill="1" applyBorder="1" applyAlignment="1" applyProtection="1">
      <alignment horizontal="center" vertical="center" wrapTex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zoomScale="60" zoomScaleNormal="60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140625" style="1" customWidth="1"/>
    <col min="4" max="4" width="12.28515625" style="2" customWidth="1"/>
    <col min="5" max="5" width="10.5703125" style="3" customWidth="1"/>
    <col min="6" max="6" width="119.5703125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16.42578125" style="1" customWidth="1"/>
    <col min="11" max="11" width="28.28515625" style="5" hidden="1" customWidth="1"/>
    <col min="12" max="12" width="35.5703125" style="5" customWidth="1"/>
    <col min="13" max="13" width="25" style="5" customWidth="1"/>
    <col min="14" max="14" width="35.42578125" style="4" customWidth="1"/>
    <col min="15" max="15" width="26" style="4" bestFit="1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1.85546875" style="6" customWidth="1"/>
    <col min="23" max="16384" width="9.140625" style="5"/>
  </cols>
  <sheetData>
    <row r="1" spans="1:22" ht="40.9" customHeight="1" x14ac:dyDescent="0.25">
      <c r="B1" s="93" t="s">
        <v>35</v>
      </c>
      <c r="C1" s="94"/>
      <c r="D1" s="9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5" t="s">
        <v>2</v>
      </c>
      <c r="H5" s="96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82" t="s">
        <v>7</v>
      </c>
      <c r="T6" s="82" t="s">
        <v>8</v>
      </c>
      <c r="U6" s="41" t="s">
        <v>24</v>
      </c>
      <c r="V6" s="39" t="s">
        <v>25</v>
      </c>
    </row>
    <row r="7" spans="1:22" ht="267" customHeight="1" thickTop="1" x14ac:dyDescent="0.25">
      <c r="A7" s="20"/>
      <c r="B7" s="64">
        <v>1</v>
      </c>
      <c r="C7" s="65" t="s">
        <v>43</v>
      </c>
      <c r="D7" s="66">
        <v>1</v>
      </c>
      <c r="E7" s="67" t="s">
        <v>27</v>
      </c>
      <c r="F7" s="79" t="s">
        <v>46</v>
      </c>
      <c r="G7" s="119"/>
      <c r="H7" s="122"/>
      <c r="I7" s="97" t="s">
        <v>39</v>
      </c>
      <c r="J7" s="100" t="s">
        <v>33</v>
      </c>
      <c r="K7" s="103"/>
      <c r="L7" s="77" t="s">
        <v>42</v>
      </c>
      <c r="M7" s="106" t="s">
        <v>40</v>
      </c>
      <c r="N7" s="109" t="s">
        <v>41</v>
      </c>
      <c r="O7" s="113">
        <v>21</v>
      </c>
      <c r="P7" s="69">
        <f>D7*Q7</f>
        <v>26055</v>
      </c>
      <c r="Q7" s="70">
        <v>26055</v>
      </c>
      <c r="R7" s="124"/>
      <c r="S7" s="71">
        <f>D7*R7</f>
        <v>0</v>
      </c>
      <c r="T7" s="72" t="str">
        <f t="shared" ref="T7" si="0">IF(ISNUMBER(R7), IF(R7&gt;Q7,"NEVYHOVUJE","VYHOVUJE")," ")</f>
        <v xml:space="preserve"> </v>
      </c>
      <c r="U7" s="116"/>
      <c r="V7" s="68" t="s">
        <v>11</v>
      </c>
    </row>
    <row r="8" spans="1:22" ht="166.5" customHeight="1" x14ac:dyDescent="0.25">
      <c r="A8" s="20"/>
      <c r="B8" s="48">
        <v>2</v>
      </c>
      <c r="C8" s="49" t="s">
        <v>36</v>
      </c>
      <c r="D8" s="50">
        <v>1</v>
      </c>
      <c r="E8" s="51" t="s">
        <v>27</v>
      </c>
      <c r="F8" s="80" t="s">
        <v>44</v>
      </c>
      <c r="G8" s="120"/>
      <c r="H8" s="123"/>
      <c r="I8" s="98"/>
      <c r="J8" s="101"/>
      <c r="K8" s="104"/>
      <c r="L8" s="78" t="s">
        <v>42</v>
      </c>
      <c r="M8" s="107"/>
      <c r="N8" s="110"/>
      <c r="O8" s="114"/>
      <c r="P8" s="52">
        <f>D8*Q8</f>
        <v>7251</v>
      </c>
      <c r="Q8" s="53">
        <v>7251</v>
      </c>
      <c r="R8" s="125"/>
      <c r="S8" s="54">
        <f>D8*R8</f>
        <v>0</v>
      </c>
      <c r="T8" s="55" t="str">
        <f t="shared" ref="T8" si="1">IF(ISNUMBER(R8), IF(R8&gt;Q8,"NEVYHOVUJE","VYHOVUJE")," ")</f>
        <v xml:space="preserve"> </v>
      </c>
      <c r="U8" s="117"/>
      <c r="V8" s="74" t="s">
        <v>12</v>
      </c>
    </row>
    <row r="9" spans="1:22" ht="191.25" customHeight="1" x14ac:dyDescent="0.25">
      <c r="A9" s="20"/>
      <c r="B9" s="48">
        <v>3</v>
      </c>
      <c r="C9" s="49" t="s">
        <v>37</v>
      </c>
      <c r="D9" s="50">
        <v>2</v>
      </c>
      <c r="E9" s="51" t="s">
        <v>27</v>
      </c>
      <c r="F9" s="80" t="s">
        <v>45</v>
      </c>
      <c r="G9" s="120"/>
      <c r="H9" s="120"/>
      <c r="I9" s="98"/>
      <c r="J9" s="101"/>
      <c r="K9" s="104"/>
      <c r="L9" s="78" t="s">
        <v>42</v>
      </c>
      <c r="M9" s="107"/>
      <c r="N9" s="110"/>
      <c r="O9" s="114"/>
      <c r="P9" s="52">
        <f>D9*Q9</f>
        <v>9240</v>
      </c>
      <c r="Q9" s="53">
        <v>4620</v>
      </c>
      <c r="R9" s="125"/>
      <c r="S9" s="54">
        <f>D9*R9</f>
        <v>0</v>
      </c>
      <c r="T9" s="55" t="str">
        <f t="shared" ref="T9:T12" si="2">IF(ISNUMBER(R9), IF(R9&gt;Q9,"NEVYHOVUJE","VYHOVUJE")," ")</f>
        <v xml:space="preserve"> </v>
      </c>
      <c r="U9" s="117"/>
      <c r="V9" s="74" t="s">
        <v>12</v>
      </c>
    </row>
    <row r="10" spans="1:22" ht="304.5" customHeight="1" x14ac:dyDescent="0.25">
      <c r="A10" s="20"/>
      <c r="B10" s="48">
        <v>4</v>
      </c>
      <c r="C10" s="49" t="s">
        <v>38</v>
      </c>
      <c r="D10" s="50">
        <v>2</v>
      </c>
      <c r="E10" s="51" t="s">
        <v>27</v>
      </c>
      <c r="F10" s="80" t="s">
        <v>47</v>
      </c>
      <c r="G10" s="120"/>
      <c r="H10" s="73" t="s">
        <v>33</v>
      </c>
      <c r="I10" s="98"/>
      <c r="J10" s="101"/>
      <c r="K10" s="104"/>
      <c r="L10" s="78" t="s">
        <v>42</v>
      </c>
      <c r="M10" s="107"/>
      <c r="N10" s="110"/>
      <c r="O10" s="114"/>
      <c r="P10" s="52">
        <f>D10*Q10</f>
        <v>37500</v>
      </c>
      <c r="Q10" s="53">
        <v>18750</v>
      </c>
      <c r="R10" s="125"/>
      <c r="S10" s="54">
        <f>D10*R10</f>
        <v>0</v>
      </c>
      <c r="T10" s="55" t="str">
        <f t="shared" si="2"/>
        <v xml:space="preserve"> </v>
      </c>
      <c r="U10" s="117"/>
      <c r="V10" s="74" t="s">
        <v>11</v>
      </c>
    </row>
    <row r="11" spans="1:22" ht="69" customHeight="1" x14ac:dyDescent="0.25">
      <c r="A11" s="20"/>
      <c r="B11" s="48">
        <v>5</v>
      </c>
      <c r="C11" s="49" t="s">
        <v>49</v>
      </c>
      <c r="D11" s="50">
        <v>2</v>
      </c>
      <c r="E11" s="51" t="s">
        <v>27</v>
      </c>
      <c r="F11" s="80" t="s">
        <v>48</v>
      </c>
      <c r="G11" s="120"/>
      <c r="H11" s="73" t="s">
        <v>33</v>
      </c>
      <c r="I11" s="98"/>
      <c r="J11" s="101"/>
      <c r="K11" s="104"/>
      <c r="L11" s="112"/>
      <c r="M11" s="107"/>
      <c r="N11" s="110"/>
      <c r="O11" s="114"/>
      <c r="P11" s="52">
        <f>D11*Q11</f>
        <v>552</v>
      </c>
      <c r="Q11" s="53">
        <v>276</v>
      </c>
      <c r="R11" s="125"/>
      <c r="S11" s="54">
        <f>D11*R11</f>
        <v>0</v>
      </c>
      <c r="T11" s="55" t="str">
        <f t="shared" si="2"/>
        <v xml:space="preserve"> </v>
      </c>
      <c r="U11" s="117"/>
      <c r="V11" s="74" t="s">
        <v>14</v>
      </c>
    </row>
    <row r="12" spans="1:22" ht="108.75" customHeight="1" thickBot="1" x14ac:dyDescent="0.3">
      <c r="A12" s="20"/>
      <c r="B12" s="56">
        <v>6</v>
      </c>
      <c r="C12" s="57" t="s">
        <v>50</v>
      </c>
      <c r="D12" s="58">
        <v>2</v>
      </c>
      <c r="E12" s="59" t="s">
        <v>27</v>
      </c>
      <c r="F12" s="81" t="s">
        <v>51</v>
      </c>
      <c r="G12" s="121"/>
      <c r="H12" s="75" t="s">
        <v>33</v>
      </c>
      <c r="I12" s="99"/>
      <c r="J12" s="102"/>
      <c r="K12" s="105"/>
      <c r="L12" s="108"/>
      <c r="M12" s="108"/>
      <c r="N12" s="111"/>
      <c r="O12" s="115"/>
      <c r="P12" s="60">
        <f>D12*Q12</f>
        <v>498</v>
      </c>
      <c r="Q12" s="61">
        <v>249</v>
      </c>
      <c r="R12" s="126"/>
      <c r="S12" s="62">
        <f>D12*R12</f>
        <v>0</v>
      </c>
      <c r="T12" s="63" t="str">
        <f t="shared" si="2"/>
        <v xml:space="preserve"> </v>
      </c>
      <c r="U12" s="118"/>
      <c r="V12" s="76" t="s">
        <v>13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91" t="s">
        <v>31</v>
      </c>
      <c r="C14" s="91"/>
      <c r="D14" s="91"/>
      <c r="E14" s="91"/>
      <c r="F14" s="91"/>
      <c r="G14" s="91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88" t="s">
        <v>10</v>
      </c>
      <c r="S14" s="89"/>
      <c r="T14" s="90"/>
      <c r="U14" s="24"/>
      <c r="V14" s="25"/>
    </row>
    <row r="15" spans="1:22" ht="50.45" customHeight="1" thickTop="1" thickBot="1" x14ac:dyDescent="0.3">
      <c r="B15" s="92" t="s">
        <v>29</v>
      </c>
      <c r="C15" s="92"/>
      <c r="D15" s="92"/>
      <c r="E15" s="92"/>
      <c r="F15" s="92"/>
      <c r="G15" s="92"/>
      <c r="H15" s="92"/>
      <c r="I15" s="26"/>
      <c r="L15" s="9"/>
      <c r="M15" s="9"/>
      <c r="N15" s="9"/>
      <c r="O15" s="27"/>
      <c r="P15" s="27"/>
      <c r="Q15" s="28">
        <f>SUM(P7:P12)</f>
        <v>81096</v>
      </c>
      <c r="R15" s="85">
        <f>SUM(S7:S12)</f>
        <v>0</v>
      </c>
      <c r="S15" s="86"/>
      <c r="T15" s="87"/>
    </row>
    <row r="16" spans="1:22" ht="15.75" thickTop="1" x14ac:dyDescent="0.25">
      <c r="B16" s="84" t="s">
        <v>30</v>
      </c>
      <c r="C16" s="84"/>
      <c r="D16" s="84"/>
      <c r="E16" s="84"/>
      <c r="F16" s="84"/>
      <c r="G16" s="84"/>
      <c r="H16" s="8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83"/>
      <c r="H17" s="8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83"/>
      <c r="H18" s="8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83"/>
      <c r="H19" s="8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3"/>
      <c r="H20" s="8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3"/>
      <c r="H100" s="8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3"/>
      <c r="H101" s="83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13LFKGJbrlOLtZAp7IcbOi5T4KVlzHOvbyg2VbhXncvLb2a34DvuhXCZh0wHBc0BQIZGqTt/vYHv/S87KwwNyQ==" saltValue="yvrU48qmA0z8mE68mDff3g==" spinCount="100000" sheet="1" objects="1" scenarios="1"/>
  <mergeCells count="15">
    <mergeCell ref="M7:M12"/>
    <mergeCell ref="N7:N12"/>
    <mergeCell ref="L11:L12"/>
    <mergeCell ref="O7:O12"/>
    <mergeCell ref="U7:U12"/>
    <mergeCell ref="B1:D1"/>
    <mergeCell ref="G5:H5"/>
    <mergeCell ref="I7:I12"/>
    <mergeCell ref="J7:J12"/>
    <mergeCell ref="K7:K12"/>
    <mergeCell ref="B16:G16"/>
    <mergeCell ref="R15:T15"/>
    <mergeCell ref="R14:T14"/>
    <mergeCell ref="B14:G14"/>
    <mergeCell ref="B15:H15"/>
  </mergeCells>
  <conditionalFormatting sqref="B7:B12 D7:D12">
    <cfRule type="containsBlanks" dxfId="15" priority="84">
      <formula>LEN(TRIM(B7))=0</formula>
    </cfRule>
  </conditionalFormatting>
  <conditionalFormatting sqref="B7:B12">
    <cfRule type="cellIs" dxfId="14" priority="81" operator="greaterThanOrEqual">
      <formula>1</formula>
    </cfRule>
  </conditionalFormatting>
  <conditionalFormatting sqref="T7:T12">
    <cfRule type="cellIs" dxfId="13" priority="68" operator="equal">
      <formula>"VYHOVUJE"</formula>
    </cfRule>
  </conditionalFormatting>
  <conditionalFormatting sqref="T7:T12">
    <cfRule type="cellIs" dxfId="12" priority="67" operator="equal">
      <formula>"NEVYHOVUJE"</formula>
    </cfRule>
  </conditionalFormatting>
  <conditionalFormatting sqref="G7:H8 R7:R12 G9:G12">
    <cfRule type="containsBlanks" dxfId="11" priority="61">
      <formula>LEN(TRIM(G7))=0</formula>
    </cfRule>
  </conditionalFormatting>
  <conditionalFormatting sqref="G7:H8 R7:R12 G9:G12">
    <cfRule type="notContainsBlanks" dxfId="10" priority="59">
      <formula>LEN(TRIM(G7))&gt;0</formula>
    </cfRule>
  </conditionalFormatting>
  <conditionalFormatting sqref="G7:H8 R7:R12 G9:G12">
    <cfRule type="notContainsBlanks" dxfId="9" priority="58">
      <formula>LEN(TRIM(G7))&gt;0</formula>
    </cfRule>
  </conditionalFormatting>
  <conditionalFormatting sqref="G7:H8 G9:G12">
    <cfRule type="notContainsBlanks" dxfId="8" priority="57">
      <formula>LEN(TRIM(G7))&gt;0</formula>
    </cfRule>
  </conditionalFormatting>
  <conditionalFormatting sqref="H10:H12">
    <cfRule type="containsBlanks" dxfId="7" priority="8">
      <formula>LEN(TRIM(H10))=0</formula>
    </cfRule>
  </conditionalFormatting>
  <conditionalFormatting sqref="H10:H12">
    <cfRule type="notContainsBlanks" dxfId="6" priority="7">
      <formula>LEN(TRIM(H10))&gt;0</formula>
    </cfRule>
  </conditionalFormatting>
  <conditionalFormatting sqref="H10:H12">
    <cfRule type="notContainsBlanks" dxfId="5" priority="6">
      <formula>LEN(TRIM(H10))&gt;0</formula>
    </cfRule>
  </conditionalFormatting>
  <conditionalFormatting sqref="H10:H12">
    <cfRule type="notContainsBlanks" dxfId="4" priority="5">
      <formula>LEN(TRIM(H10))&gt;0</formula>
    </cfRule>
  </conditionalFormatting>
  <conditionalFormatting sqref="H9">
    <cfRule type="containsBlanks" dxfId="3" priority="4">
      <formula>LEN(TRIM(H9))=0</formula>
    </cfRule>
  </conditionalFormatting>
  <conditionalFormatting sqref="H9">
    <cfRule type="notContainsBlanks" dxfId="2" priority="3">
      <formula>LEN(TRIM(H9))&gt;0</formula>
    </cfRule>
  </conditionalFormatting>
  <conditionalFormatting sqref="H9">
    <cfRule type="notContainsBlanks" dxfId="1" priority="2">
      <formula>LEN(TRIM(H9))&gt;0</formula>
    </cfRule>
  </conditionalFormatting>
  <conditionalFormatting sqref="H9">
    <cfRule type="notContainsBlanks" dxfId="0" priority="1">
      <formula>LEN(TRIM(H9))&gt;0</formula>
    </cfRule>
  </conditionalFormatting>
  <dataValidations count="2">
    <dataValidation type="list" allowBlank="1" showInputMessage="1" showErrorMessage="1" sqref="J7" xr:uid="{4F8F7A7E-91D6-48F4-9EDC-CFB63AA5A376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V10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2022-10-04T05:37:18Z</cp:lastPrinted>
  <dcterms:created xsi:type="dcterms:W3CDTF">2014-03-05T12:43:32Z</dcterms:created>
  <dcterms:modified xsi:type="dcterms:W3CDTF">2022-10-11T10:32:06Z</dcterms:modified>
</cp:coreProperties>
</file>