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/>
  <mc:AlternateContent xmlns:mc="http://schemas.openxmlformats.org/markup-compatibility/2006">
    <mc:Choice Requires="x15">
      <x15ac:absPath xmlns:x15ac="http://schemas.microsoft.com/office/spreadsheetml/2010/11/ac" url="D:\USERS\vitkov\VT\VT 2022\117\1 výzva\"/>
    </mc:Choice>
  </mc:AlternateContent>
  <xr:revisionPtr revIDLastSave="0" documentId="13_ncr:1_{54C6CD18-4FA1-4C14-AC99-43A020E3DD18}" xr6:coauthVersionLast="36" xr6:coauthVersionMax="47" xr10:uidLastSave="{00000000-0000-0000-0000-000000000000}"/>
  <bookViews>
    <workbookView xWindow="0" yWindow="0" windowWidth="28800" windowHeight="9525" xr2:uid="{00000000-000D-0000-FFFF-FFFF00000000}"/>
  </bookViews>
  <sheets>
    <sheet name="Výpočetní technika" sheetId="1" r:id="rId1"/>
  </sheets>
  <definedNames>
    <definedName name="_xlnm.Print_Area" localSheetId="0">'Výpočetní technika'!$B$1:$V$14</definedName>
  </definedNames>
  <calcPr calcId="191029"/>
</workbook>
</file>

<file path=xl/calcChain.xml><?xml version="1.0" encoding="utf-8"?>
<calcChain xmlns="http://schemas.openxmlformats.org/spreadsheetml/2006/main">
  <c r="S10" i="1" l="1"/>
  <c r="S7" i="1"/>
  <c r="P8" i="1"/>
  <c r="P9" i="1"/>
  <c r="P10" i="1"/>
  <c r="S8" i="1"/>
  <c r="T8" i="1"/>
  <c r="S9" i="1"/>
  <c r="T9" i="1"/>
  <c r="P7" i="1"/>
  <c r="T7" i="1"/>
  <c r="T10" i="1" l="1"/>
  <c r="R13" i="1"/>
  <c r="Q13" i="1"/>
</calcChain>
</file>

<file path=xl/sharedStrings.xml><?xml version="1.0" encoding="utf-8"?>
<sst xmlns="http://schemas.openxmlformats.org/spreadsheetml/2006/main" count="61" uniqueCount="52">
  <si>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</si>
  <si>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</si>
  <si>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</si>
  <si>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</si>
  <si>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</si>
  <si>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</si>
  <si>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</si>
  <si>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</si>
  <si>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</si>
  <si>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</si>
  <si>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</si>
  <si>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</si>
  <si>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30213300-8 - Stolní počítač </t>
  </si>
  <si>
    <t>30231310-3 - Ploché monitory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</si>
  <si>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</si>
  <si>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</si>
  <si>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</si>
  <si>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</si>
  <si>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</si>
  <si>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</si>
  <si>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</si>
  <si>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</si>
  <si>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</si>
  <si>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</si>
  <si>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</si>
  <si>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</si>
  <si>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</si>
  <si>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</si>
  <si>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</si>
  <si>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</si>
  <si>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</si>
  <si>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Samostatná faktura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</si>
  <si>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</si>
  <si>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Notebook 15,6"</t>
  </si>
  <si>
    <t xml:space="preserve">Příloha č. 2 Kupní smlouvy - technická specifikace
Výpočetní technika (III.) 117 - 2022 </t>
  </si>
  <si>
    <t>NE</t>
  </si>
  <si>
    <t>Butnikošarovská, Bartovský</t>
  </si>
  <si>
    <t>Záruka na zboží min. 36 měsíců, servis NBD on site.</t>
  </si>
  <si>
    <t>Záruka na zboží min. 48 měsíců, servis NBD on site.</t>
  </si>
  <si>
    <t>Bc. Marek Vyčítal, 
Tel.: 37763 2882</t>
  </si>
  <si>
    <t>Univerzitní 20,
301 00 Plzeň,
Centrum informatizace a výpočetní techniky - Odbor uživatelské podpory a provozu,
místnost UI 302</t>
  </si>
  <si>
    <t>Provedení notebooku klasické.
Výkon procesoru v Passmark CPU více než 10 400 bodů (platné ke dni 4.10.2022), minimálně 4 jádra.
Operační paměť minimálně 16 GB.
SSD disk o kapacitě minimálně 500 GB.
Integrovaná wifi karta.
Display min. Full HD 15,6" s rozlišením 1920x1080, provedení matné.
Webkamera a mikrofon.
Síťová karta 1 Gb/s Ethernet s podporou PXE.
Konktor RJ-45 integerovaný přímo na těle NTB.
Mminimálně 3x USB port.
Operační systém Windows 64-bit (Windows 10 nebo vyšší) - OS Windows požadujeme z důvodu kompatibility s interními aplikacemi ZČU (Stag, Magion,...).
Existence ovladačů použitého HW ve Windows 10 a vyšší verze Windows.
Kovový nebo kompozitní vnitřní rám.
CZ Klávesnice s podsvícením nebo alternativním způsobem zlepšení viditelnosti ve tmě.
Klávesnice s numerickou klávesnicí musí být odolná proti polití.
Notebook musí obsahovat digitální grafický výstup.
Podpora prostřednictvím internetu musí umožňovat stahování ovladačů a manuálu z internetu adresně pro konkrétní zadaný typ (sériové číslo) zařízení.
Záruka na zboží min. 36 měsíců, servis NBD on site.</t>
  </si>
  <si>
    <t>Výkon procesoru v Passmark CPU více než 12 500 bodů (platné ke dni 23.9.2022), minimálně 4 jádra.
Operační paměť typu DDR4 minimálně 8 GB.
Grafická karta integrovaná v CPU.
SSD disk o kapacitě minimálně 512 GB.
Minimálně 6 USB portů, z toho minimálně 4 USB 3.0 porty.
Minimálně 4x slot na RAM.
V předním panelu minimálně 2x USB 3.0.
Podpora bootování z USB.
Síťová karta 1 Gb/s Ethernet s podporou PXE.
Grafický výstup DVI nebo Displayport.
CZ klávesnice s integrovanou čtečkou kontaktních čipových karet.
Optická myš 3tl./kolečko.
Operační systém Windows 64-bit (Windows 10 nebo vyšší) - OS Windows požadujeme z důvodu kompatibility s interními aplikacemi ZČU (Stag, Magion,...).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Záruka na zboží min. 48 měsíců, servis NBD on site.</t>
  </si>
  <si>
    <t>Počítač včetně klávesnice a myši</t>
  </si>
  <si>
    <t>Monitor 24"</t>
  </si>
  <si>
    <t>Velikost úhlopříčky 24", rozlišení WUXGA (1920x1200).
Rozhraní DVI nebo displayport, USB hub.
Jas min. 300 cd/m2.
Typ panelu IPS. 
Displayport kabel musí byt součástí dodávky.
Záruka min. 3 roky.
(K pol.č. 2 Počítač - vždy 1 PC + 2 monitory)</t>
  </si>
  <si>
    <t>Záruka na zboží min. 36 měsíců.</t>
  </si>
  <si>
    <t>Bc. Václav Panuška
Tel.: 37763 1807</t>
  </si>
  <si>
    <t>Univerzitní 20, 
301 00 Plzeň,
Centrum informatizace a výpočetní techniky - Oddělení Infrastrukturní služby,
místnost UI 403</t>
  </si>
  <si>
    <t>Pokud financováno z projektových prostředků, pak ŘEŠITEL uvede: NÁZEV A ČÍSLO DOTAČNÍHO PROJEKTU</t>
  </si>
  <si>
    <t>Notebook konvertibilní min. 16"</t>
  </si>
  <si>
    <t>Provedení notebooku konvertibilní s dotykovým displejem.
Výkon procesoru v Passmark CPU Benchmarks více než 10 540, minimálně 4 jádra.
Operační paměť minimálně 32 GB.
SSD disk o kapacitě minimálně 1000 GB.
Bezdrátové rozhraní, podpora WiFi 6E.
Display min. 16" s rozlišením min. 3840 × 2400 .
Dedikovaná grafická karta min. paměť 4GB.
Webkamera a mikrofon.
Minimálně 2x USB-C 4.(až 40Gb/s) a 1x USB 3.2.
Operační systém Windows11 Pro 64-bit - OS Windows požadujeme z důvodu kompatibility s interními aplikacemi ZČU (Stag, Magion,...).
Existence ovladačů použitého HW ve Windows 11 Pro.
Hliníkové šasi (celokovové provedení).
CZ Klávesnice s podsvícením a čtečkou otisků prstů.
Notebook musí obsahovat digitální grafický výstup. HDMI.
Maximální váha 2,1 kg.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</si>
</sst>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7" fillId="0" borderId="0"/>
    <xf numFmtId="0" fontId="7" fillId="0" borderId="0"/>
  </cellStyleXfs>
  <cellXfs count="146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8" fillId="3" borderId="18" xfId="0" applyNumberFormat="1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left" vertical="center" wrapText="1" indent="1"/>
    </xf>
    <xf numFmtId="0" fontId="2" fillId="6" borderId="13" xfId="0" applyFont="1" applyFill="1" applyBorder="1" applyAlignment="1">
      <alignment horizontal="left" vertical="center" wrapText="1" indent="1"/>
    </xf>
    <xf numFmtId="0" fontId="2" fillId="6" borderId="20" xfId="0" applyFont="1" applyFill="1" applyBorder="1" applyAlignment="1">
      <alignment horizontal="left" vertical="center" wrapText="1" indent="1"/>
    </xf>
    <xf numFmtId="0" fontId="2" fillId="6" borderId="20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2" fillId="3" borderId="18" xfId="0" applyNumberFormat="1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left" vertical="center" wrapText="1" indent="1"/>
    </xf>
    <xf numFmtId="0" fontId="2" fillId="6" borderId="15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2" fillId="3" borderId="15" xfId="0" applyNumberFormat="1" applyFont="1" applyFill="1" applyBorder="1" applyAlignment="1">
      <alignment horizontal="center" vertical="center" wrapText="1"/>
    </xf>
    <xf numFmtId="0" fontId="2" fillId="3" borderId="16" xfId="0" applyNumberFormat="1" applyFont="1" applyFill="1" applyBorder="1" applyAlignment="1">
      <alignment horizontal="center" vertical="center" wrapText="1"/>
    </xf>
    <xf numFmtId="0" fontId="2" fillId="3" borderId="21" xfId="0" applyNumberFormat="1" applyFont="1" applyFill="1" applyBorder="1" applyAlignment="1">
      <alignment horizontal="center" vertical="center" wrapText="1"/>
    </xf>
    <xf numFmtId="0" fontId="8" fillId="3" borderId="15" xfId="0" applyNumberFormat="1" applyFont="1" applyFill="1" applyBorder="1" applyAlignment="1">
      <alignment horizontal="center" vertical="center" wrapText="1"/>
    </xf>
    <xf numFmtId="0" fontId="8" fillId="3" borderId="16" xfId="0" applyNumberFormat="1" applyFont="1" applyFill="1" applyBorder="1" applyAlignment="1">
      <alignment horizontal="center" vertical="center" wrapText="1"/>
    </xf>
    <xf numFmtId="0" fontId="8" fillId="3" borderId="21" xfId="0" applyNumberFormat="1" applyFont="1" applyFill="1" applyBorder="1" applyAlignment="1">
      <alignment horizontal="center" vertical="center" wrapText="1"/>
    </xf>
    <xf numFmtId="0" fontId="13" fillId="4" borderId="15" xfId="0" applyFont="1" applyFill="1" applyBorder="1" applyAlignment="1" applyProtection="1">
      <alignment horizontal="left" vertical="center" wrapText="1" indent="1"/>
      <protection locked="0"/>
    </xf>
    <xf numFmtId="0" fontId="23" fillId="4" borderId="15" xfId="0" applyFont="1" applyFill="1" applyBorder="1" applyAlignment="1" applyProtection="1">
      <alignment horizontal="center" vertical="center" wrapText="1"/>
      <protection locked="0"/>
    </xf>
    <xf numFmtId="0" fontId="13" fillId="4" borderId="13" xfId="0" applyFont="1" applyFill="1" applyBorder="1" applyAlignment="1" applyProtection="1">
      <alignment horizontal="left" vertical="center" wrapText="1" indent="1"/>
      <protection locked="0"/>
    </xf>
    <xf numFmtId="0" fontId="23" fillId="4" borderId="13" xfId="0" applyFont="1" applyFill="1" applyBorder="1" applyAlignment="1" applyProtection="1">
      <alignment horizontal="center" vertical="center" wrapText="1"/>
      <protection locked="0"/>
    </xf>
    <xf numFmtId="0" fontId="13" fillId="4" borderId="20" xfId="0" applyFont="1" applyFill="1" applyBorder="1" applyAlignment="1" applyProtection="1">
      <alignment horizontal="left" vertical="center" wrapText="1" indent="1"/>
      <protection locked="0"/>
    </xf>
    <xf numFmtId="0" fontId="23" fillId="4" borderId="20" xfId="0" applyFont="1" applyFill="1" applyBorder="1" applyAlignment="1" applyProtection="1">
      <alignment horizontal="center" vertical="center" wrapText="1"/>
      <protection locked="0"/>
    </xf>
    <xf numFmtId="0" fontId="13" fillId="4" borderId="18" xfId="0" applyFont="1" applyFill="1" applyBorder="1" applyAlignment="1" applyProtection="1">
      <alignment horizontal="left" vertical="center" wrapText="1" indent="1"/>
      <protection locked="0"/>
    </xf>
    <xf numFmtId="0" fontId="23" fillId="4" borderId="18" xfId="0" applyFont="1" applyFill="1" applyBorder="1" applyAlignment="1" applyProtection="1">
      <alignment horizontal="center" vertical="center" wrapTex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8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0"/>
  <sheetViews>
    <sheetView tabSelected="1" zoomScale="59" zoomScaleNormal="59" workbookViewId="0">
      <selection activeCell="R7" sqref="R7:R10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3.140625" style="1" customWidth="1"/>
    <col min="4" max="4" width="12.28515625" style="2" customWidth="1"/>
    <col min="5" max="5" width="10.5703125" style="3" customWidth="1"/>
    <col min="6" max="6" width="119.5703125" style="1" customWidth="1"/>
    <col min="7" max="7" width="26.140625" style="4" bestFit="1" customWidth="1"/>
    <col min="8" max="8" width="25.42578125" style="4" customWidth="1"/>
    <col min="9" max="9" width="24.7109375" style="4" customWidth="1"/>
    <col min="10" max="10" width="16.42578125" style="1" customWidth="1"/>
    <col min="11" max="11" width="33.85546875" style="5" hidden="1" customWidth="1"/>
    <col min="12" max="12" width="31.42578125" style="5" customWidth="1"/>
    <col min="13" max="13" width="23.85546875" style="5" customWidth="1"/>
    <col min="14" max="14" width="41.28515625" style="4" customWidth="1"/>
    <col min="15" max="15" width="26" style="4" bestFit="1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9.28515625" style="6" customWidth="1"/>
    <col min="23" max="16384" width="9.140625" style="5"/>
  </cols>
  <sheetData>
    <row r="1" spans="1:22" ht="40.9" customHeight="1" x14ac:dyDescent="0.25">
      <c r="B1" s="115" t="s">
        <v>34</v>
      </c>
      <c r="C1" s="116"/>
      <c r="D1" s="116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101"/>
      <c r="E3" s="101"/>
      <c r="F3" s="101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01"/>
      <c r="E4" s="101"/>
      <c r="F4" s="101"/>
      <c r="G4" s="101"/>
      <c r="H4" s="101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17" t="s">
        <v>2</v>
      </c>
      <c r="H5" s="118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14</v>
      </c>
      <c r="D6" s="39" t="s">
        <v>4</v>
      </c>
      <c r="E6" s="39" t="s">
        <v>15</v>
      </c>
      <c r="F6" s="39" t="s">
        <v>16</v>
      </c>
      <c r="G6" s="44" t="s">
        <v>25</v>
      </c>
      <c r="H6" s="45" t="s">
        <v>27</v>
      </c>
      <c r="I6" s="40" t="s">
        <v>17</v>
      </c>
      <c r="J6" s="39" t="s">
        <v>18</v>
      </c>
      <c r="K6" s="39" t="s">
        <v>49</v>
      </c>
      <c r="L6" s="41" t="s">
        <v>19</v>
      </c>
      <c r="M6" s="42" t="s">
        <v>20</v>
      </c>
      <c r="N6" s="41" t="s">
        <v>21</v>
      </c>
      <c r="O6" s="39" t="s">
        <v>32</v>
      </c>
      <c r="P6" s="41" t="s">
        <v>22</v>
      </c>
      <c r="Q6" s="39" t="s">
        <v>5</v>
      </c>
      <c r="R6" s="43" t="s">
        <v>6</v>
      </c>
      <c r="S6" s="100" t="s">
        <v>7</v>
      </c>
      <c r="T6" s="100" t="s">
        <v>8</v>
      </c>
      <c r="U6" s="41" t="s">
        <v>23</v>
      </c>
      <c r="V6" s="39" t="s">
        <v>24</v>
      </c>
    </row>
    <row r="7" spans="1:22" ht="352.5" customHeight="1" thickTop="1" x14ac:dyDescent="0.25">
      <c r="A7" s="20"/>
      <c r="B7" s="58">
        <v>1</v>
      </c>
      <c r="C7" s="59" t="s">
        <v>33</v>
      </c>
      <c r="D7" s="60">
        <v>2</v>
      </c>
      <c r="E7" s="61" t="s">
        <v>26</v>
      </c>
      <c r="F7" s="91" t="s">
        <v>41</v>
      </c>
      <c r="G7" s="134"/>
      <c r="H7" s="135"/>
      <c r="I7" s="119" t="s">
        <v>31</v>
      </c>
      <c r="J7" s="122" t="s">
        <v>35</v>
      </c>
      <c r="K7" s="125"/>
      <c r="L7" s="99" t="s">
        <v>37</v>
      </c>
      <c r="M7" s="112" t="s">
        <v>39</v>
      </c>
      <c r="N7" s="128" t="s">
        <v>40</v>
      </c>
      <c r="O7" s="131">
        <v>21</v>
      </c>
      <c r="P7" s="62">
        <f>D7*Q7</f>
        <v>52000</v>
      </c>
      <c r="Q7" s="63">
        <v>26000</v>
      </c>
      <c r="R7" s="142"/>
      <c r="S7" s="64">
        <f>D7*R7</f>
        <v>0</v>
      </c>
      <c r="T7" s="65" t="str">
        <f t="shared" ref="T7" si="0">IF(ISNUMBER(R7), IF(R7&gt;Q7,"NEVYHOVUJE","VYHOVUJE")," ")</f>
        <v xml:space="preserve"> </v>
      </c>
      <c r="U7" s="66" t="s">
        <v>36</v>
      </c>
      <c r="V7" s="102" t="s">
        <v>11</v>
      </c>
    </row>
    <row r="8" spans="1:22" ht="345" customHeight="1" x14ac:dyDescent="0.25">
      <c r="A8" s="20"/>
      <c r="B8" s="48">
        <v>2</v>
      </c>
      <c r="C8" s="49" t="s">
        <v>43</v>
      </c>
      <c r="D8" s="50">
        <v>2</v>
      </c>
      <c r="E8" s="51" t="s">
        <v>26</v>
      </c>
      <c r="F8" s="92" t="s">
        <v>42</v>
      </c>
      <c r="G8" s="136"/>
      <c r="H8" s="137"/>
      <c r="I8" s="120"/>
      <c r="J8" s="123"/>
      <c r="K8" s="126"/>
      <c r="L8" s="90" t="s">
        <v>38</v>
      </c>
      <c r="M8" s="113"/>
      <c r="N8" s="129"/>
      <c r="O8" s="132"/>
      <c r="P8" s="53">
        <f>D8*Q8</f>
        <v>34000</v>
      </c>
      <c r="Q8" s="54">
        <v>17000</v>
      </c>
      <c r="R8" s="143"/>
      <c r="S8" s="55">
        <f>D8*R8</f>
        <v>0</v>
      </c>
      <c r="T8" s="56" t="str">
        <f t="shared" ref="T8:T10" si="1">IF(ISNUMBER(R8), IF(R8&gt;Q8,"NEVYHOVUJE","VYHOVUJE")," ")</f>
        <v xml:space="preserve"> </v>
      </c>
      <c r="U8" s="57" t="s">
        <v>36</v>
      </c>
      <c r="V8" s="52" t="s">
        <v>12</v>
      </c>
    </row>
    <row r="9" spans="1:22" ht="141.75" customHeight="1" thickBot="1" x14ac:dyDescent="0.3">
      <c r="A9" s="20"/>
      <c r="B9" s="80">
        <v>3</v>
      </c>
      <c r="C9" s="81" t="s">
        <v>44</v>
      </c>
      <c r="D9" s="82">
        <v>4</v>
      </c>
      <c r="E9" s="83" t="s">
        <v>26</v>
      </c>
      <c r="F9" s="93" t="s">
        <v>45</v>
      </c>
      <c r="G9" s="138"/>
      <c r="H9" s="139"/>
      <c r="I9" s="121"/>
      <c r="J9" s="124"/>
      <c r="K9" s="127"/>
      <c r="L9" s="94" t="s">
        <v>46</v>
      </c>
      <c r="M9" s="114"/>
      <c r="N9" s="130"/>
      <c r="O9" s="133"/>
      <c r="P9" s="85">
        <f>D9*Q9</f>
        <v>26000</v>
      </c>
      <c r="Q9" s="86">
        <v>6500</v>
      </c>
      <c r="R9" s="144"/>
      <c r="S9" s="87">
        <f>D9*R9</f>
        <v>0</v>
      </c>
      <c r="T9" s="88" t="str">
        <f t="shared" si="1"/>
        <v xml:space="preserve"> </v>
      </c>
      <c r="U9" s="89" t="s">
        <v>36</v>
      </c>
      <c r="V9" s="84" t="s">
        <v>13</v>
      </c>
    </row>
    <row r="10" spans="1:22" ht="297" customHeight="1" thickBot="1" x14ac:dyDescent="0.3">
      <c r="A10" s="20"/>
      <c r="B10" s="67">
        <v>4</v>
      </c>
      <c r="C10" s="68" t="s">
        <v>50</v>
      </c>
      <c r="D10" s="69">
        <v>1</v>
      </c>
      <c r="E10" s="70" t="s">
        <v>26</v>
      </c>
      <c r="F10" s="98" t="s">
        <v>51</v>
      </c>
      <c r="G10" s="140"/>
      <c r="H10" s="141"/>
      <c r="I10" s="95" t="s">
        <v>31</v>
      </c>
      <c r="J10" s="71" t="s">
        <v>35</v>
      </c>
      <c r="K10" s="72"/>
      <c r="L10" s="73"/>
      <c r="M10" s="96" t="s">
        <v>47</v>
      </c>
      <c r="N10" s="97" t="s">
        <v>48</v>
      </c>
      <c r="O10" s="74">
        <v>21</v>
      </c>
      <c r="P10" s="75">
        <f>D10*Q10</f>
        <v>55000</v>
      </c>
      <c r="Q10" s="76">
        <v>55000</v>
      </c>
      <c r="R10" s="145"/>
      <c r="S10" s="77">
        <f>D10*R10</f>
        <v>0</v>
      </c>
      <c r="T10" s="78" t="str">
        <f t="shared" si="1"/>
        <v xml:space="preserve"> </v>
      </c>
      <c r="U10" s="79"/>
      <c r="V10" s="72" t="s">
        <v>11</v>
      </c>
    </row>
    <row r="11" spans="1:22" ht="17.45" customHeight="1" thickTop="1" thickBot="1" x14ac:dyDescent="0.3">
      <c r="C11" s="5"/>
      <c r="D11" s="5"/>
      <c r="E11" s="5"/>
      <c r="F11" s="5"/>
      <c r="G11" s="33"/>
      <c r="H11" s="33"/>
      <c r="I11" s="5"/>
      <c r="J11" s="5"/>
      <c r="N11" s="5"/>
      <c r="O11" s="5"/>
      <c r="P11" s="5"/>
    </row>
    <row r="12" spans="1:22" ht="51.75" customHeight="1" thickTop="1" thickBot="1" x14ac:dyDescent="0.3">
      <c r="B12" s="110" t="s">
        <v>30</v>
      </c>
      <c r="C12" s="110"/>
      <c r="D12" s="110"/>
      <c r="E12" s="110"/>
      <c r="F12" s="110"/>
      <c r="G12" s="110"/>
      <c r="H12" s="47"/>
      <c r="I12" s="47"/>
      <c r="J12" s="21"/>
      <c r="K12" s="21"/>
      <c r="L12" s="7"/>
      <c r="M12" s="7"/>
      <c r="N12" s="7"/>
      <c r="O12" s="22"/>
      <c r="P12" s="22"/>
      <c r="Q12" s="23" t="s">
        <v>9</v>
      </c>
      <c r="R12" s="107" t="s">
        <v>10</v>
      </c>
      <c r="S12" s="108"/>
      <c r="T12" s="109"/>
      <c r="U12" s="24"/>
      <c r="V12" s="25"/>
    </row>
    <row r="13" spans="1:22" ht="50.45" customHeight="1" thickTop="1" thickBot="1" x14ac:dyDescent="0.3">
      <c r="B13" s="111" t="s">
        <v>28</v>
      </c>
      <c r="C13" s="111"/>
      <c r="D13" s="111"/>
      <c r="E13" s="111"/>
      <c r="F13" s="111"/>
      <c r="G13" s="111"/>
      <c r="H13" s="111"/>
      <c r="I13" s="26"/>
      <c r="L13" s="9"/>
      <c r="M13" s="9"/>
      <c r="N13" s="9"/>
      <c r="O13" s="27"/>
      <c r="P13" s="27"/>
      <c r="Q13" s="28">
        <f>SUM(P7:P10)</f>
        <v>167000</v>
      </c>
      <c r="R13" s="104">
        <f>SUM(S7:S10)</f>
        <v>0</v>
      </c>
      <c r="S13" s="105"/>
      <c r="T13" s="106"/>
    </row>
    <row r="14" spans="1:22" ht="15.75" thickTop="1" x14ac:dyDescent="0.25">
      <c r="B14" s="103" t="s">
        <v>29</v>
      </c>
      <c r="C14" s="103"/>
      <c r="D14" s="103"/>
      <c r="E14" s="103"/>
      <c r="F14" s="103"/>
      <c r="G14" s="103"/>
      <c r="H14" s="101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6"/>
      <c r="C15" s="46"/>
      <c r="D15" s="46"/>
      <c r="E15" s="46"/>
      <c r="F15" s="46"/>
      <c r="G15" s="101"/>
      <c r="H15" s="101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25">
      <c r="B16" s="46"/>
      <c r="C16" s="46"/>
      <c r="D16" s="46"/>
      <c r="E16" s="46"/>
      <c r="F16" s="46"/>
      <c r="G16" s="101"/>
      <c r="H16" s="101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x14ac:dyDescent="0.25">
      <c r="B17" s="46"/>
      <c r="C17" s="46"/>
      <c r="D17" s="46"/>
      <c r="E17" s="46"/>
      <c r="F17" s="46"/>
      <c r="G17" s="101"/>
      <c r="H17" s="101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ht="19.899999999999999" customHeight="1" x14ac:dyDescent="0.25">
      <c r="C18" s="21"/>
      <c r="D18" s="29"/>
      <c r="E18" s="21"/>
      <c r="F18" s="21"/>
      <c r="G18" s="101"/>
      <c r="H18" s="101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ht="19.899999999999999" customHeight="1" x14ac:dyDescent="0.25">
      <c r="H19" s="36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19.899999999999999" customHeight="1" x14ac:dyDescent="0.25">
      <c r="C20" s="21"/>
      <c r="D20" s="29"/>
      <c r="E20" s="21"/>
      <c r="F20" s="21"/>
      <c r="G20" s="101"/>
      <c r="H20" s="101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101"/>
      <c r="H21" s="101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101"/>
      <c r="H22" s="101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101"/>
      <c r="H23" s="101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101"/>
      <c r="H24" s="101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101"/>
      <c r="H25" s="101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101"/>
      <c r="H26" s="101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101"/>
      <c r="H27" s="101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101"/>
      <c r="H28" s="101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101"/>
      <c r="H29" s="101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101"/>
      <c r="H30" s="101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101"/>
      <c r="H31" s="101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101"/>
      <c r="H32" s="101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01"/>
      <c r="H33" s="101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01"/>
      <c r="H34" s="101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01"/>
      <c r="H35" s="101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01"/>
      <c r="H36" s="101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01"/>
      <c r="H37" s="101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01"/>
      <c r="H38" s="101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01"/>
      <c r="H39" s="101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01"/>
      <c r="H40" s="101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01"/>
      <c r="H41" s="101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01"/>
      <c r="H42" s="101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01"/>
      <c r="H43" s="101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01"/>
      <c r="H44" s="101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01"/>
      <c r="H45" s="101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01"/>
      <c r="H46" s="101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01"/>
      <c r="H47" s="101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01"/>
      <c r="H48" s="101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01"/>
      <c r="H49" s="101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01"/>
      <c r="H50" s="101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01"/>
      <c r="H51" s="101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01"/>
      <c r="H52" s="101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01"/>
      <c r="H53" s="101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01"/>
      <c r="H54" s="101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01"/>
      <c r="H55" s="101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01"/>
      <c r="H56" s="101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01"/>
      <c r="H57" s="101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01"/>
      <c r="H58" s="101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01"/>
      <c r="H59" s="101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01"/>
      <c r="H60" s="101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01"/>
      <c r="H61" s="101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01"/>
      <c r="H62" s="101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01"/>
      <c r="H63" s="101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01"/>
      <c r="H64" s="101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01"/>
      <c r="H65" s="101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01"/>
      <c r="H66" s="101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01"/>
      <c r="H67" s="101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01"/>
      <c r="H68" s="101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01"/>
      <c r="H69" s="101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01"/>
      <c r="H70" s="101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01"/>
      <c r="H71" s="101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01"/>
      <c r="H72" s="101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01"/>
      <c r="H73" s="101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01"/>
      <c r="H74" s="101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01"/>
      <c r="H75" s="101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01"/>
      <c r="H76" s="101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01"/>
      <c r="H77" s="101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01"/>
      <c r="H78" s="101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01"/>
      <c r="H79" s="101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01"/>
      <c r="H80" s="101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01"/>
      <c r="H81" s="101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01"/>
      <c r="H82" s="101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01"/>
      <c r="H83" s="101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01"/>
      <c r="H84" s="101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01"/>
      <c r="H85" s="101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01"/>
      <c r="H86" s="101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01"/>
      <c r="H87" s="101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01"/>
      <c r="H88" s="101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01"/>
      <c r="H89" s="101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01"/>
      <c r="H90" s="101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01"/>
      <c r="H91" s="101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01"/>
      <c r="H92" s="101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01"/>
      <c r="H93" s="101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01"/>
      <c r="H94" s="101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01"/>
      <c r="H95" s="101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01"/>
      <c r="H96" s="101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01"/>
      <c r="H97" s="101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01"/>
      <c r="H98" s="101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01"/>
      <c r="H99" s="101"/>
      <c r="I99" s="11"/>
      <c r="J99" s="11"/>
      <c r="K99" s="11"/>
      <c r="L99" s="11"/>
      <c r="M99" s="11"/>
      <c r="N99" s="6"/>
      <c r="O99" s="6"/>
      <c r="P99" s="6"/>
    </row>
    <row r="100" spans="3:19" ht="19.899999999999999" customHeight="1" x14ac:dyDescent="0.25">
      <c r="C100" s="5"/>
      <c r="E100" s="5"/>
      <c r="F100" s="5"/>
      <c r="J100" s="5"/>
    </row>
    <row r="101" spans="3:19" ht="19.899999999999999" customHeight="1" x14ac:dyDescent="0.25">
      <c r="C101" s="5"/>
      <c r="E101" s="5"/>
      <c r="F101" s="5"/>
      <c r="J101" s="5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x14ac:dyDescent="0.25">
      <c r="C108" s="5"/>
      <c r="E108" s="5"/>
      <c r="F108" s="5"/>
      <c r="J108" s="5"/>
    </row>
    <row r="109" spans="3:19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</sheetData>
  <sheetProtection algorithmName="SHA-512" hashValue="5Z+qp0YQcGzDRXVwFA6Y20VlTk+7rkshp2tLpvGw4drUoplETXBlKREuOXB5oIAD7FM/REGkhJTZY+e9udxyfQ==" saltValue="YQQ1mar3RTULZBVVMv025A==" spinCount="100000" sheet="1" objects="1" scenarios="1"/>
  <mergeCells count="13">
    <mergeCell ref="M7:M9"/>
    <mergeCell ref="B1:D1"/>
    <mergeCell ref="G5:H5"/>
    <mergeCell ref="I7:I9"/>
    <mergeCell ref="J7:J9"/>
    <mergeCell ref="K7:K9"/>
    <mergeCell ref="N7:N9"/>
    <mergeCell ref="O7:O9"/>
    <mergeCell ref="B14:G14"/>
    <mergeCell ref="R13:T13"/>
    <mergeCell ref="R12:T12"/>
    <mergeCell ref="B12:G12"/>
    <mergeCell ref="B13:H13"/>
  </mergeCells>
  <conditionalFormatting sqref="B7:B10 D7:D10">
    <cfRule type="containsBlanks" dxfId="7" priority="76">
      <formula>LEN(TRIM(B7))=0</formula>
    </cfRule>
  </conditionalFormatting>
  <conditionalFormatting sqref="B7:B10">
    <cfRule type="cellIs" dxfId="6" priority="73" operator="greaterThanOrEqual">
      <formula>1</formula>
    </cfRule>
  </conditionalFormatting>
  <conditionalFormatting sqref="T7:T10">
    <cfRule type="cellIs" dxfId="5" priority="60" operator="equal">
      <formula>"VYHOVUJE"</formula>
    </cfRule>
  </conditionalFormatting>
  <conditionalFormatting sqref="T7:T10">
    <cfRule type="cellIs" dxfId="4" priority="59" operator="equal">
      <formula>"NEVYHOVUJE"</formula>
    </cfRule>
  </conditionalFormatting>
  <conditionalFormatting sqref="G7:H10 R7:R10">
    <cfRule type="containsBlanks" dxfId="3" priority="53">
      <formula>LEN(TRIM(G7))=0</formula>
    </cfRule>
  </conditionalFormatting>
  <conditionalFormatting sqref="G7:H10 R7:R10">
    <cfRule type="notContainsBlanks" dxfId="2" priority="51">
      <formula>LEN(TRIM(G7))&gt;0</formula>
    </cfRule>
  </conditionalFormatting>
  <conditionalFormatting sqref="G7:H10 R7:R10">
    <cfRule type="notContainsBlanks" dxfId="1" priority="50">
      <formula>LEN(TRIM(G7))&gt;0</formula>
    </cfRule>
  </conditionalFormatting>
  <conditionalFormatting sqref="G7:H10">
    <cfRule type="notContainsBlanks" dxfId="0" priority="49">
      <formula>LEN(TRIM(G7))&gt;0</formula>
    </cfRule>
  </conditionalFormatting>
  <dataValidations count="2">
    <dataValidation type="list" allowBlank="1" showInputMessage="1" showErrorMessage="1" sqref="J7 J10" xr:uid="{4F8F7A7E-91D6-48F4-9EDC-CFB63AA5A376}">
      <formula1>"ANO,NE"</formula1>
    </dataValidation>
    <dataValidation type="list" showInputMessage="1" showErrorMessage="1" sqref="E7:E10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2022-10-04T05:37:18Z</cp:lastPrinted>
  <dcterms:created xsi:type="dcterms:W3CDTF">2014-03-05T12:43:32Z</dcterms:created>
  <dcterms:modified xsi:type="dcterms:W3CDTF">2022-10-10T07:08:03Z</dcterms:modified>
</cp:coreProperties>
</file>