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VT\VT 2022\115\1 výzva\"/>
    </mc:Choice>
  </mc:AlternateContent>
  <xr:revisionPtr revIDLastSave="0" documentId="13_ncr:1_{0DBBB086-CA08-4D5B-888A-25CE15670799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technika'!$B$1:$V$18</definedName>
  </definedNames>
  <calcPr calcId="191029"/>
</workbook>
</file>

<file path=xl/calcChain.xml><?xml version="1.0" encoding="utf-8"?>
<calcChain xmlns="http://schemas.openxmlformats.org/spreadsheetml/2006/main">
  <c r="T8" i="1" l="1"/>
  <c r="S12" i="1"/>
  <c r="S7" i="1"/>
  <c r="P12" i="1"/>
  <c r="P13" i="1"/>
  <c r="S13" i="1"/>
  <c r="T13" i="1"/>
  <c r="P7" i="1"/>
  <c r="P8" i="1"/>
  <c r="S8" i="1"/>
  <c r="T12" i="1" l="1"/>
  <c r="T7" i="1"/>
  <c r="S9" i="1"/>
  <c r="T9" i="1"/>
  <c r="P9" i="1"/>
  <c r="P10" i="1"/>
  <c r="P11" i="1"/>
  <c r="P14" i="1"/>
  <c r="S10" i="1"/>
  <c r="T10" i="1"/>
  <c r="S11" i="1"/>
  <c r="T11" i="1"/>
  <c r="S14" i="1"/>
  <c r="T14" i="1"/>
  <c r="Q17" i="1" l="1"/>
  <c r="R17" i="1"/>
</calcChain>
</file>

<file path=xl/sharedStrings.xml><?xml version="1.0" encoding="utf-8"?>
<sst xmlns="http://schemas.openxmlformats.org/spreadsheetml/2006/main" count="78" uniqueCount="58">
  <si>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</si>
  <si>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</si>
  <si>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</si>
  <si>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</si>
  <si>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</si>
  <si>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</si>
  <si>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</si>
  <si>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</si>
  <si>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</si>
  <si>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</si>
  <si>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</si>
  <si>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30231300-0 - Zobrazovací jednotky </t>
  </si>
  <si>
    <t>30231310-3 - Ploché monitory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</si>
  <si>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</si>
  <si>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</si>
  <si>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</si>
  <si>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</si>
  <si>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</si>
  <si>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</si>
  <si>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</si>
  <si>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</si>
  <si>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</si>
  <si>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</si>
  <si>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</si>
  <si>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</si>
  <si>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</si>
  <si>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</si>
  <si>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</si>
  <si>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</si>
  <si>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</si>
  <si>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</si>
  <si>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</si>
  <si>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Samostatná faktura</t>
  </si>
  <si>
    <t>Záruka na zboží min. 36 měsíců.</t>
  </si>
  <si>
    <t>do 23.12.2022</t>
  </si>
  <si>
    <t>ANO</t>
  </si>
  <si>
    <t>Ing. Markéta Lintimerová,
Tel.: 37763 2543</t>
  </si>
  <si>
    <t>Technická 8,
301 00 Plzeň,
Fakulta aplikovaných věd - Nové technologie pro informační společnost,
místnost UN 526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</si>
  <si>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</si>
  <si>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Termín dodání</t>
  </si>
  <si>
    <t xml:space="preserve">Příloha č. 2 Kupní smlouvy - technická specifikace
Výpočetní technika (III.) 115 - 2022 </t>
  </si>
  <si>
    <t>Elektronická čtečka knih s pokročilými technickými vlastnostmi</t>
  </si>
  <si>
    <t>Bezdrátová vertikální myš</t>
  </si>
  <si>
    <t>Bezdrátová klávesnice s touchpadem</t>
  </si>
  <si>
    <t>USB síťová karta</t>
  </si>
  <si>
    <t>Interní HDD</t>
  </si>
  <si>
    <t>ALMOS
FW03010452</t>
  </si>
  <si>
    <t>Monitor min. 27"</t>
  </si>
  <si>
    <t xml:space="preserve">Minimální velikost úhlopříčky 27".
Rozlišení min. Quad HD (2560x1440).
Rozhraní: DisplayPort a HDMI.
Jas min. 300 cd/m2.
Kontrast min. 1000:1.
Typ panelu IPS nebo VA a její deriváty.
Nastavitelný stojan s pivotem.
Matný povrch displeje.
Přeferuje se černá barva.
Záruka min. 36 měsíců.
Třída energetické účinnosti v rozpětí A až G. </t>
  </si>
  <si>
    <t xml:space="preserve">
Vertikální ergonomická drátová myš navržená pro minimalizaci syndromu karpálního tunelu.
Provedení pro praváky s mechanickým skrolovacím tlačítkem a s minimálně dvěma bočními tlačítky (celkem minimálně pět podporovaných tlačítek).
Optický nebo laserový senzor s maximálním rozlišením senzoru minimálně 1600 DPI.
Možnost přepínání mezi citlivostmi s minimální citlivostí alespoň 800DPI.
Preferuje se černá barva.
Rozhraní USB.
Délka přívodního kabelu minimálně 1,4 m.
Výška myši maximálně 62 mm.</t>
  </si>
  <si>
    <t>Vertikální myš drátová</t>
  </si>
  <si>
    <t>Vertikální ergonomická bezdrátová myš navržená pro minimalizaci syndromu karpálního tunelu.
Provedení pro praváky s mechanickým skrolovacím tlačítkem a s minimálně dvěma bočními tlačítky (celkem minimálně pět podporovaných tlačítek).
Laserový senzor s maximálním rozlišením senzoru minimálně 1600 DPI.
Preferuje se černá barva.
Velikost vhodná pro menší dlaň (velikost M).
Nabíjecí baterie min. 1000 mA.
Nabíjecí kabel součástí balení.</t>
  </si>
  <si>
    <t>Bezdrátová klávesnice s integrovaným touchpadem, CZ rozložení kláves.
Dosah připojení až 10 m.
Hmotnost nižší než 400 g.</t>
  </si>
  <si>
    <t>Redukce SATA - M.2 SATA interní 2,5" box</t>
  </si>
  <si>
    <t xml:space="preserve">
Interní 2,5" kovový box se SATA rozhraním pro M.2 SATA B-key SSD disky. 
Podporovaný formát SSD karet: B-key a B+M-key až do rozmeru 22x80 mm, 75-pinový slot pro M.2 NGFF disky.
Vnější rozhraní: SATA 6G (SATA III), kompatibilní se SATA 3G (SATA II) a SATA 1.5G (SATA I), 22 pinový (7+15) SATA datový a napájecí konektor pro propojení boxu se základní deskou.</t>
  </si>
  <si>
    <t>Interní HDD.
Rozhraní: Sata III.
Formát: 3,5".
Otáčky min. 7200.
Kapacita min. 2TB.</t>
  </si>
  <si>
    <t>USB-A, Fast Ethernet 10/100 Mbit/s.</t>
  </si>
  <si>
    <t>Technologie displeje: antireflexní E-ink.
Úhlopříčka displeje: 10,3" (26,16 cm).
Podsvícení displeje: pasivní a nastavitelné podsvícení  (možnost výběru z teplejšího nebo studeného odstínu světla).
Rozlišení v pixelech: min. QHD 1872 × 1404.
Technologie Flicker-Free.
Podporované formáty min.: PDF, MOBI, EPUB, DOC, FB2, HTML, TXT, RTF, PNG, JPG.
Další funkce: prohlížení obrázků, webový prohlížeč.
Dotykový dispej: kapacitní vícedotyková obrazovka
Reproduktor.
Jazyk uživatelského prostředí: Čeština, Angličtina.
Vnitřní paměť: min. 64 GB.
Barva se preferuje černá.
Bezdrátové připojení: WiFi, Bluetooth.
Konektory: Jack (sluchátka), USB-C.
Rozměry: šířka větší než 176 mm (17,6 cm) x výška větší než 245 mm (245 cm) x hloubka nižší než 6 mm (0,6 cm).
Hmotnost: 390 g a méně.
Stylus: vysoce citlivý stylus, který rozpozná min. 4096 úrovní tlaku.
Operační systém: kompatibilní s Android 11 a vyšší
Kapacita baterie: 3 000 mAh a více.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</si>
</sst>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1" fillId="0" borderId="0"/>
    <xf numFmtId="0" fontId="11" fillId="0" borderId="0"/>
  </cellStyleXfs>
  <cellXfs count="1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7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9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9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0" fillId="0" borderId="0" xfId="0" applyBorder="1"/>
    <xf numFmtId="0" fontId="16" fillId="0" borderId="0" xfId="0" applyFont="1" applyAlignment="1">
      <alignment vertical="center" wrapText="1"/>
    </xf>
    <xf numFmtId="0" fontId="0" fillId="0" borderId="0" xfId="0" applyFill="1" applyBorder="1"/>
    <xf numFmtId="0" fontId="19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textRotation="90" wrapText="1"/>
    </xf>
    <xf numFmtId="0" fontId="19" fillId="5" borderId="4" xfId="0" applyFont="1" applyFill="1" applyBorder="1" applyAlignment="1">
      <alignment horizontal="center" vertical="center" wrapText="1"/>
    </xf>
    <xf numFmtId="0" fontId="19" fillId="5" borderId="6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3" borderId="14" xfId="0" applyNumberFormat="1" applyFill="1" applyBorder="1" applyAlignment="1">
      <alignment horizontal="right" vertical="center" indent="1"/>
    </xf>
    <xf numFmtId="3" fontId="0" fillId="2" borderId="15" xfId="0" applyNumberForma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164" fontId="0" fillId="0" borderId="21" xfId="0" applyNumberFormat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27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164" fontId="0" fillId="3" borderId="21" xfId="0" applyNumberFormat="1" applyFill="1" applyBorder="1" applyAlignment="1">
      <alignment horizontal="right" vertical="center" indent="1"/>
    </xf>
    <xf numFmtId="0" fontId="6" fillId="6" borderId="14" xfId="0" applyFont="1" applyFill="1" applyBorder="1" applyAlignment="1">
      <alignment horizontal="center" vertical="center" wrapText="1"/>
    </xf>
    <xf numFmtId="3" fontId="0" fillId="2" borderId="24" xfId="0" applyNumberFormat="1" applyFill="1" applyBorder="1" applyAlignment="1">
      <alignment horizontal="center" vertical="center" wrapText="1"/>
    </xf>
    <xf numFmtId="0" fontId="15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3" fillId="6" borderId="25" xfId="0" applyFont="1" applyFill="1" applyBorder="1" applyAlignment="1">
      <alignment horizontal="center" vertical="center" wrapText="1"/>
    </xf>
    <xf numFmtId="0" fontId="3" fillId="6" borderId="25" xfId="0" applyFont="1" applyFill="1" applyBorder="1" applyAlignment="1">
      <alignment horizontal="left" vertical="center" wrapText="1" indent="1"/>
    </xf>
    <xf numFmtId="0" fontId="3" fillId="6" borderId="21" xfId="0" applyFont="1" applyFill="1" applyBorder="1" applyAlignment="1">
      <alignment horizontal="left" vertical="center" wrapText="1" indent="1"/>
    </xf>
    <xf numFmtId="0" fontId="3" fillId="6" borderId="19" xfId="0" applyFont="1" applyFill="1" applyBorder="1" applyAlignment="1">
      <alignment horizontal="left" vertical="center" wrapText="1" indent="1"/>
    </xf>
    <xf numFmtId="0" fontId="3" fillId="6" borderId="16" xfId="0" applyFont="1" applyFill="1" applyBorder="1" applyAlignment="1">
      <alignment horizontal="left" vertical="center" wrapText="1" indent="1"/>
    </xf>
    <xf numFmtId="0" fontId="2" fillId="6" borderId="14" xfId="0" applyFont="1" applyFill="1" applyBorder="1" applyAlignment="1">
      <alignment horizontal="left" vertical="center" wrapText="1" indent="1"/>
    </xf>
    <xf numFmtId="0" fontId="12" fillId="5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27" fillId="4" borderId="2" xfId="0" applyFont="1" applyFill="1" applyBorder="1" applyAlignment="1">
      <alignment horizontal="center" vertical="center" wrapText="1"/>
    </xf>
    <xf numFmtId="0" fontId="27" fillId="4" borderId="22" xfId="0" applyFont="1" applyFill="1" applyBorder="1" applyAlignment="1">
      <alignment horizontal="center" vertical="center" wrapText="1"/>
    </xf>
    <xf numFmtId="0" fontId="27" fillId="4" borderId="26" xfId="0" applyFont="1" applyFill="1" applyBorder="1" applyAlignment="1">
      <alignment horizontal="center" vertical="center" wrapText="1"/>
    </xf>
    <xf numFmtId="0" fontId="27" fillId="4" borderId="12" xfId="0" applyFont="1" applyFill="1" applyBorder="1" applyAlignment="1">
      <alignment horizontal="center" vertical="center" wrapText="1"/>
    </xf>
    <xf numFmtId="0" fontId="27" fillId="4" borderId="20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 wrapText="1"/>
    </xf>
    <xf numFmtId="0" fontId="3" fillId="3" borderId="17" xfId="0" applyNumberFormat="1" applyFont="1" applyFill="1" applyBorder="1" applyAlignment="1">
      <alignment horizontal="center" vertical="center" wrapText="1"/>
    </xf>
    <xf numFmtId="0" fontId="7" fillId="3" borderId="12" xfId="0" applyNumberFormat="1" applyFont="1" applyFill="1" applyBorder="1" applyAlignment="1">
      <alignment horizontal="center" vertical="center" wrapText="1"/>
    </xf>
    <xf numFmtId="0" fontId="7" fillId="3" borderId="20" xfId="0" applyNumberFormat="1" applyFont="1" applyFill="1" applyBorder="1" applyAlignment="1">
      <alignment horizontal="center" vertical="center" wrapText="1"/>
    </xf>
    <xf numFmtId="0" fontId="12" fillId="3" borderId="17" xfId="0" applyNumberFormat="1" applyFont="1" applyFill="1" applyBorder="1" applyAlignment="1">
      <alignment horizontal="center" vertical="center" wrapText="1"/>
    </xf>
    <xf numFmtId="0" fontId="12" fillId="3" borderId="12" xfId="0" applyNumberFormat="1" applyFont="1" applyFill="1" applyBorder="1" applyAlignment="1">
      <alignment horizontal="center" vertical="center" wrapText="1"/>
    </xf>
    <xf numFmtId="0" fontId="12" fillId="3" borderId="20" xfId="0" applyNumberFormat="1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164" fontId="14" fillId="0" borderId="9" xfId="0" applyNumberFormat="1" applyFont="1" applyBorder="1" applyAlignment="1">
      <alignment horizontal="center" vertical="center"/>
    </xf>
    <xf numFmtId="164" fontId="14" fillId="0" borderId="10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26" fillId="0" borderId="0" xfId="2" applyFont="1" applyAlignment="1">
      <alignment horizontal="left" vertical="center" wrapText="1"/>
    </xf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3" fillId="3" borderId="12" xfId="0" applyNumberFormat="1" applyFont="1" applyFill="1" applyBorder="1" applyAlignment="1">
      <alignment horizontal="center" vertical="center" wrapText="1"/>
    </xf>
    <xf numFmtId="0" fontId="3" fillId="3" borderId="22" xfId="0" applyNumberFormat="1" applyFont="1" applyFill="1" applyBorder="1" applyAlignment="1">
      <alignment horizontal="center" vertical="center" wrapText="1"/>
    </xf>
    <xf numFmtId="0" fontId="12" fillId="3" borderId="22" xfId="0" applyNumberFormat="1" applyFont="1" applyFill="1" applyBorder="1" applyAlignment="1">
      <alignment horizontal="center" vertical="center" wrapText="1"/>
    </xf>
    <xf numFmtId="0" fontId="17" fillId="4" borderId="14" xfId="0" applyFont="1" applyFill="1" applyBorder="1" applyAlignment="1" applyProtection="1">
      <alignment horizontal="left" vertical="center" wrapText="1" indent="1"/>
      <protection locked="0"/>
    </xf>
    <xf numFmtId="0" fontId="17" fillId="4" borderId="25" xfId="0" applyFont="1" applyFill="1" applyBorder="1" applyAlignment="1" applyProtection="1">
      <alignment horizontal="left" vertical="center" wrapText="1" indent="1"/>
      <protection locked="0"/>
    </xf>
    <xf numFmtId="0" fontId="17" fillId="4" borderId="21" xfId="0" applyFont="1" applyFill="1" applyBorder="1" applyAlignment="1" applyProtection="1">
      <alignment horizontal="left" vertical="center" wrapText="1" indent="1"/>
      <protection locked="0"/>
    </xf>
    <xf numFmtId="0" fontId="17" fillId="4" borderId="19" xfId="0" applyFont="1" applyFill="1" applyBorder="1" applyAlignment="1" applyProtection="1">
      <alignment horizontal="left" vertical="center" wrapText="1" indent="1"/>
      <protection locked="0"/>
    </xf>
    <xf numFmtId="0" fontId="17" fillId="4" borderId="16" xfId="0" applyFont="1" applyFill="1" applyBorder="1" applyAlignment="1" applyProtection="1">
      <alignment horizontal="left" vertical="center" wrapText="1" indent="1"/>
      <protection locked="0"/>
    </xf>
    <xf numFmtId="164" fontId="17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4"/>
  <sheetViews>
    <sheetView tabSelected="1" topLeftCell="B1" zoomScaleNormal="100" workbookViewId="0">
      <selection activeCell="H8" sqref="H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19.5703125" style="1" customWidth="1"/>
    <col min="7" max="7" width="26.140625" style="4" bestFit="1" customWidth="1"/>
    <col min="8" max="8" width="25.42578125" style="4" customWidth="1"/>
    <col min="9" max="9" width="24.7109375" style="4" customWidth="1"/>
    <col min="10" max="10" width="16.42578125" style="1" customWidth="1"/>
    <col min="11" max="11" width="33.85546875" style="5" customWidth="1"/>
    <col min="12" max="12" width="31" style="5" customWidth="1"/>
    <col min="13" max="13" width="26.7109375" style="5" customWidth="1"/>
    <col min="14" max="14" width="33.85546875" style="4" customWidth="1"/>
    <col min="15" max="15" width="26" style="4" bestFit="1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9.28515625" style="6" customWidth="1"/>
    <col min="23" max="16384" width="9.140625" style="5"/>
  </cols>
  <sheetData>
    <row r="1" spans="1:22" ht="40.9" customHeight="1" x14ac:dyDescent="0.25">
      <c r="B1" s="144" t="s">
        <v>40</v>
      </c>
      <c r="C1" s="145"/>
      <c r="D1" s="145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97"/>
      <c r="E3" s="97"/>
      <c r="F3" s="97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7"/>
      <c r="E4" s="97"/>
      <c r="F4" s="97"/>
      <c r="G4" s="97"/>
      <c r="H4" s="9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46" t="s">
        <v>2</v>
      </c>
      <c r="H5" s="147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27</v>
      </c>
      <c r="I6" s="40" t="s">
        <v>17</v>
      </c>
      <c r="J6" s="39" t="s">
        <v>18</v>
      </c>
      <c r="K6" s="39" t="s">
        <v>38</v>
      </c>
      <c r="L6" s="41" t="s">
        <v>19</v>
      </c>
      <c r="M6" s="42" t="s">
        <v>20</v>
      </c>
      <c r="N6" s="41" t="s">
        <v>21</v>
      </c>
      <c r="O6" s="39" t="s">
        <v>39</v>
      </c>
      <c r="P6" s="41" t="s">
        <v>22</v>
      </c>
      <c r="Q6" s="39" t="s">
        <v>5</v>
      </c>
      <c r="R6" s="43" t="s">
        <v>6</v>
      </c>
      <c r="S6" s="96" t="s">
        <v>7</v>
      </c>
      <c r="T6" s="96" t="s">
        <v>8</v>
      </c>
      <c r="U6" s="41" t="s">
        <v>23</v>
      </c>
      <c r="V6" s="39" t="s">
        <v>24</v>
      </c>
    </row>
    <row r="7" spans="1:22" ht="366.75" customHeight="1" thickTop="1" x14ac:dyDescent="0.25">
      <c r="A7" s="20"/>
      <c r="B7" s="48">
        <v>1</v>
      </c>
      <c r="C7" s="49" t="s">
        <v>41</v>
      </c>
      <c r="D7" s="50">
        <v>1</v>
      </c>
      <c r="E7" s="51" t="s">
        <v>26</v>
      </c>
      <c r="F7" s="95" t="s">
        <v>57</v>
      </c>
      <c r="G7" s="153"/>
      <c r="H7" s="72" t="s">
        <v>31</v>
      </c>
      <c r="I7" s="108" t="s">
        <v>32</v>
      </c>
      <c r="J7" s="111" t="s">
        <v>31</v>
      </c>
      <c r="K7" s="120"/>
      <c r="L7" s="81"/>
      <c r="M7" s="123" t="s">
        <v>36</v>
      </c>
      <c r="N7" s="126" t="s">
        <v>37</v>
      </c>
      <c r="O7" s="129" t="s">
        <v>34</v>
      </c>
      <c r="P7" s="73">
        <f>D7*Q7</f>
        <v>11800</v>
      </c>
      <c r="Q7" s="52">
        <v>11800</v>
      </c>
      <c r="R7" s="158"/>
      <c r="S7" s="74">
        <f>D7*R7</f>
        <v>0</v>
      </c>
      <c r="T7" s="75" t="str">
        <f t="shared" ref="T7" si="0">IF(ISNUMBER(R7), IF(R7&gt;Q7,"NEVYHOVUJE","VYHOVUJE")," ")</f>
        <v xml:space="preserve"> </v>
      </c>
      <c r="U7" s="132"/>
      <c r="V7" s="51" t="s">
        <v>11</v>
      </c>
    </row>
    <row r="8" spans="1:22" ht="190.5" customHeight="1" x14ac:dyDescent="0.25">
      <c r="A8" s="20"/>
      <c r="B8" s="82">
        <v>2</v>
      </c>
      <c r="C8" s="83" t="s">
        <v>47</v>
      </c>
      <c r="D8" s="84">
        <v>2</v>
      </c>
      <c r="E8" s="85" t="s">
        <v>26</v>
      </c>
      <c r="F8" s="91" t="s">
        <v>48</v>
      </c>
      <c r="G8" s="154"/>
      <c r="H8" s="154"/>
      <c r="I8" s="109"/>
      <c r="J8" s="112"/>
      <c r="K8" s="121"/>
      <c r="L8" s="90" t="s">
        <v>33</v>
      </c>
      <c r="M8" s="124"/>
      <c r="N8" s="127"/>
      <c r="O8" s="130"/>
      <c r="P8" s="86">
        <f>D8*Q8</f>
        <v>14000</v>
      </c>
      <c r="Q8" s="87">
        <v>7000</v>
      </c>
      <c r="R8" s="159"/>
      <c r="S8" s="88">
        <f>D8*R8</f>
        <v>0</v>
      </c>
      <c r="T8" s="89" t="str">
        <f t="shared" ref="T8:T9" si="1">IF(ISNUMBER(R8), IF(R8&gt;Q8,"NEVYHOVUJE","VYHOVUJE")," ")</f>
        <v xml:space="preserve"> </v>
      </c>
      <c r="U8" s="133"/>
      <c r="V8" s="85" t="s">
        <v>12</v>
      </c>
    </row>
    <row r="9" spans="1:22" ht="180" customHeight="1" x14ac:dyDescent="0.25">
      <c r="A9" s="20"/>
      <c r="B9" s="82">
        <v>3</v>
      </c>
      <c r="C9" s="83" t="s">
        <v>50</v>
      </c>
      <c r="D9" s="84">
        <v>2</v>
      </c>
      <c r="E9" s="85" t="s">
        <v>26</v>
      </c>
      <c r="F9" s="91" t="s">
        <v>49</v>
      </c>
      <c r="G9" s="154"/>
      <c r="H9" s="100" t="s">
        <v>31</v>
      </c>
      <c r="I9" s="109"/>
      <c r="J9" s="112"/>
      <c r="K9" s="121"/>
      <c r="L9" s="105"/>
      <c r="M9" s="124"/>
      <c r="N9" s="127"/>
      <c r="O9" s="130"/>
      <c r="P9" s="86">
        <f>D9*Q9</f>
        <v>1200</v>
      </c>
      <c r="Q9" s="87">
        <v>600</v>
      </c>
      <c r="R9" s="159"/>
      <c r="S9" s="88">
        <f>D9*R9</f>
        <v>0</v>
      </c>
      <c r="T9" s="89" t="str">
        <f t="shared" si="1"/>
        <v xml:space="preserve"> </v>
      </c>
      <c r="U9" s="133"/>
      <c r="V9" s="85" t="s">
        <v>13</v>
      </c>
    </row>
    <row r="10" spans="1:22" ht="135.75" customHeight="1" x14ac:dyDescent="0.25">
      <c r="A10" s="20"/>
      <c r="B10" s="82">
        <v>4</v>
      </c>
      <c r="C10" s="83" t="s">
        <v>42</v>
      </c>
      <c r="D10" s="84">
        <v>1</v>
      </c>
      <c r="E10" s="85" t="s">
        <v>26</v>
      </c>
      <c r="F10" s="91" t="s">
        <v>51</v>
      </c>
      <c r="G10" s="154"/>
      <c r="H10" s="101"/>
      <c r="I10" s="109"/>
      <c r="J10" s="112"/>
      <c r="K10" s="121"/>
      <c r="L10" s="106"/>
      <c r="M10" s="124"/>
      <c r="N10" s="127"/>
      <c r="O10" s="130"/>
      <c r="P10" s="86">
        <f>D10*Q10</f>
        <v>1160</v>
      </c>
      <c r="Q10" s="87">
        <v>1160</v>
      </c>
      <c r="R10" s="159"/>
      <c r="S10" s="88">
        <f>D10*R10</f>
        <v>0</v>
      </c>
      <c r="T10" s="89" t="str">
        <f t="shared" ref="T10:T14" si="2">IF(ISNUMBER(R10), IF(R10&gt;Q10,"NEVYHOVUJE","VYHOVUJE")," ")</f>
        <v xml:space="preserve"> </v>
      </c>
      <c r="U10" s="133"/>
      <c r="V10" s="85" t="s">
        <v>13</v>
      </c>
    </row>
    <row r="11" spans="1:22" ht="79.5" customHeight="1" x14ac:dyDescent="0.25">
      <c r="A11" s="20"/>
      <c r="B11" s="82">
        <v>5</v>
      </c>
      <c r="C11" s="83" t="s">
        <v>43</v>
      </c>
      <c r="D11" s="84">
        <v>1</v>
      </c>
      <c r="E11" s="85" t="s">
        <v>26</v>
      </c>
      <c r="F11" s="91" t="s">
        <v>52</v>
      </c>
      <c r="G11" s="154"/>
      <c r="H11" s="101"/>
      <c r="I11" s="109"/>
      <c r="J11" s="112"/>
      <c r="K11" s="121"/>
      <c r="L11" s="106"/>
      <c r="M11" s="124"/>
      <c r="N11" s="127"/>
      <c r="O11" s="130"/>
      <c r="P11" s="86">
        <f>D11*Q11</f>
        <v>850</v>
      </c>
      <c r="Q11" s="87">
        <v>850</v>
      </c>
      <c r="R11" s="159"/>
      <c r="S11" s="88">
        <f>D11*R11</f>
        <v>0</v>
      </c>
      <c r="T11" s="89" t="str">
        <f t="shared" si="2"/>
        <v xml:space="preserve"> </v>
      </c>
      <c r="U11" s="133"/>
      <c r="V11" s="85" t="s">
        <v>13</v>
      </c>
    </row>
    <row r="12" spans="1:22" ht="43.5" customHeight="1" thickBot="1" x14ac:dyDescent="0.3">
      <c r="A12" s="20"/>
      <c r="B12" s="76">
        <v>6</v>
      </c>
      <c r="C12" s="77" t="s">
        <v>44</v>
      </c>
      <c r="D12" s="78">
        <v>3</v>
      </c>
      <c r="E12" s="79" t="s">
        <v>26</v>
      </c>
      <c r="F12" s="92" t="s">
        <v>56</v>
      </c>
      <c r="G12" s="155"/>
      <c r="H12" s="102"/>
      <c r="I12" s="110"/>
      <c r="J12" s="113"/>
      <c r="K12" s="122"/>
      <c r="L12" s="107"/>
      <c r="M12" s="125"/>
      <c r="N12" s="128"/>
      <c r="O12" s="131"/>
      <c r="P12" s="69">
        <f>D12*Q12</f>
        <v>1050</v>
      </c>
      <c r="Q12" s="80">
        <v>350</v>
      </c>
      <c r="R12" s="160"/>
      <c r="S12" s="70">
        <f>D12*R12</f>
        <v>0</v>
      </c>
      <c r="T12" s="71" t="str">
        <f t="shared" ref="T12:T13" si="3">IF(ISNUMBER(R12), IF(R12&gt;Q12,"NEVYHOVUJE","VYHOVUJE")," ")</f>
        <v xml:space="preserve"> </v>
      </c>
      <c r="U12" s="133"/>
      <c r="V12" s="79" t="s">
        <v>13</v>
      </c>
    </row>
    <row r="13" spans="1:22" ht="114" customHeight="1" x14ac:dyDescent="0.25">
      <c r="A13" s="20"/>
      <c r="B13" s="61">
        <v>7</v>
      </c>
      <c r="C13" s="62" t="s">
        <v>53</v>
      </c>
      <c r="D13" s="63">
        <v>1</v>
      </c>
      <c r="E13" s="64" t="s">
        <v>26</v>
      </c>
      <c r="F13" s="93" t="s">
        <v>54</v>
      </c>
      <c r="G13" s="156"/>
      <c r="H13" s="98" t="s">
        <v>31</v>
      </c>
      <c r="I13" s="114" t="s">
        <v>32</v>
      </c>
      <c r="J13" s="116" t="s">
        <v>35</v>
      </c>
      <c r="K13" s="118" t="s">
        <v>46</v>
      </c>
      <c r="L13" s="103"/>
      <c r="M13" s="148" t="s">
        <v>36</v>
      </c>
      <c r="N13" s="150" t="s">
        <v>37</v>
      </c>
      <c r="O13" s="130" t="s">
        <v>34</v>
      </c>
      <c r="P13" s="65">
        <f>D13*Q13</f>
        <v>300</v>
      </c>
      <c r="Q13" s="66">
        <v>300</v>
      </c>
      <c r="R13" s="161"/>
      <c r="S13" s="67">
        <f>D13*R13</f>
        <v>0</v>
      </c>
      <c r="T13" s="68" t="str">
        <f t="shared" si="3"/>
        <v xml:space="preserve"> </v>
      </c>
      <c r="U13" s="133"/>
      <c r="V13" s="64" t="s">
        <v>13</v>
      </c>
    </row>
    <row r="14" spans="1:22" ht="108" customHeight="1" thickBot="1" x14ac:dyDescent="0.3">
      <c r="A14" s="20"/>
      <c r="B14" s="53">
        <v>8</v>
      </c>
      <c r="C14" s="54" t="s">
        <v>45</v>
      </c>
      <c r="D14" s="55">
        <v>1</v>
      </c>
      <c r="E14" s="56" t="s">
        <v>26</v>
      </c>
      <c r="F14" s="94" t="s">
        <v>55</v>
      </c>
      <c r="G14" s="157"/>
      <c r="H14" s="99"/>
      <c r="I14" s="115"/>
      <c r="J14" s="117"/>
      <c r="K14" s="119"/>
      <c r="L14" s="104"/>
      <c r="M14" s="149"/>
      <c r="N14" s="151"/>
      <c r="O14" s="152"/>
      <c r="P14" s="57">
        <f>D14*Q14</f>
        <v>1640</v>
      </c>
      <c r="Q14" s="58">
        <v>1640</v>
      </c>
      <c r="R14" s="162"/>
      <c r="S14" s="59">
        <f>D14*R14</f>
        <v>0</v>
      </c>
      <c r="T14" s="60" t="str">
        <f t="shared" si="2"/>
        <v xml:space="preserve"> </v>
      </c>
      <c r="U14" s="134"/>
      <c r="V14" s="56" t="s">
        <v>13</v>
      </c>
    </row>
    <row r="15" spans="1:22" ht="17.45" customHeight="1" thickTop="1" thickBot="1" x14ac:dyDescent="0.3">
      <c r="C15" s="5"/>
      <c r="D15" s="5"/>
      <c r="E15" s="5"/>
      <c r="F15" s="5"/>
      <c r="G15" s="33"/>
      <c r="H15" s="33"/>
      <c r="I15" s="5"/>
      <c r="J15" s="5"/>
      <c r="N15" s="5"/>
      <c r="O15" s="5"/>
      <c r="P15" s="5"/>
    </row>
    <row r="16" spans="1:22" ht="51.75" customHeight="1" thickTop="1" thickBot="1" x14ac:dyDescent="0.3">
      <c r="B16" s="142" t="s">
        <v>30</v>
      </c>
      <c r="C16" s="142"/>
      <c r="D16" s="142"/>
      <c r="E16" s="142"/>
      <c r="F16" s="142"/>
      <c r="G16" s="142"/>
      <c r="H16" s="47"/>
      <c r="I16" s="47"/>
      <c r="J16" s="21"/>
      <c r="K16" s="21"/>
      <c r="L16" s="7"/>
      <c r="M16" s="7"/>
      <c r="N16" s="7"/>
      <c r="O16" s="22"/>
      <c r="P16" s="22"/>
      <c r="Q16" s="23" t="s">
        <v>9</v>
      </c>
      <c r="R16" s="139" t="s">
        <v>10</v>
      </c>
      <c r="S16" s="140"/>
      <c r="T16" s="141"/>
      <c r="U16" s="24"/>
      <c r="V16" s="25"/>
    </row>
    <row r="17" spans="2:20" ht="50.45" customHeight="1" thickTop="1" thickBot="1" x14ac:dyDescent="0.3">
      <c r="B17" s="143" t="s">
        <v>28</v>
      </c>
      <c r="C17" s="143"/>
      <c r="D17" s="143"/>
      <c r="E17" s="143"/>
      <c r="F17" s="143"/>
      <c r="G17" s="143"/>
      <c r="H17" s="143"/>
      <c r="I17" s="26"/>
      <c r="L17" s="9"/>
      <c r="M17" s="9"/>
      <c r="N17" s="9"/>
      <c r="O17" s="27"/>
      <c r="P17" s="27"/>
      <c r="Q17" s="28">
        <f>SUM(P7:P14)</f>
        <v>32000</v>
      </c>
      <c r="R17" s="136">
        <f>SUM(S7:S14)</f>
        <v>0</v>
      </c>
      <c r="S17" s="137"/>
      <c r="T17" s="138"/>
    </row>
    <row r="18" spans="2:20" ht="15.75" thickTop="1" x14ac:dyDescent="0.25">
      <c r="B18" s="135" t="s">
        <v>29</v>
      </c>
      <c r="C18" s="135"/>
      <c r="D18" s="135"/>
      <c r="E18" s="135"/>
      <c r="F18" s="135"/>
      <c r="G18" s="135"/>
      <c r="H18" s="97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20" x14ac:dyDescent="0.25">
      <c r="B19" s="46"/>
      <c r="C19" s="46"/>
      <c r="D19" s="46"/>
      <c r="E19" s="46"/>
      <c r="F19" s="46"/>
      <c r="G19" s="97"/>
      <c r="H19" s="97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20" x14ac:dyDescent="0.25">
      <c r="B20" s="46"/>
      <c r="C20" s="46"/>
      <c r="D20" s="46"/>
      <c r="E20" s="46"/>
      <c r="F20" s="46"/>
      <c r="G20" s="97"/>
      <c r="H20" s="97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20" x14ac:dyDescent="0.25">
      <c r="B21" s="46"/>
      <c r="C21" s="46"/>
      <c r="D21" s="46"/>
      <c r="E21" s="46"/>
      <c r="F21" s="46"/>
      <c r="G21" s="97"/>
      <c r="H21" s="97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20" ht="19.899999999999999" customHeight="1" x14ac:dyDescent="0.25">
      <c r="C22" s="21"/>
      <c r="D22" s="29"/>
      <c r="E22" s="21"/>
      <c r="F22" s="21"/>
      <c r="G22" s="97"/>
      <c r="H22" s="97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20" ht="19.899999999999999" customHeight="1" x14ac:dyDescent="0.25">
      <c r="H23" s="36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20" ht="19.899999999999999" customHeight="1" x14ac:dyDescent="0.25">
      <c r="C24" s="21"/>
      <c r="D24" s="29"/>
      <c r="E24" s="21"/>
      <c r="F24" s="21"/>
      <c r="G24" s="97"/>
      <c r="H24" s="97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20" ht="19.899999999999999" customHeight="1" x14ac:dyDescent="0.25">
      <c r="C25" s="21"/>
      <c r="D25" s="29"/>
      <c r="E25" s="21"/>
      <c r="F25" s="21"/>
      <c r="G25" s="97"/>
      <c r="H25" s="97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20" ht="19.899999999999999" customHeight="1" x14ac:dyDescent="0.25">
      <c r="C26" s="21"/>
      <c r="D26" s="29"/>
      <c r="E26" s="21"/>
      <c r="F26" s="21"/>
      <c r="G26" s="97"/>
      <c r="H26" s="97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20" ht="19.899999999999999" customHeight="1" x14ac:dyDescent="0.25">
      <c r="C27" s="21"/>
      <c r="D27" s="29"/>
      <c r="E27" s="21"/>
      <c r="F27" s="21"/>
      <c r="G27" s="97"/>
      <c r="H27" s="97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20" ht="19.899999999999999" customHeight="1" x14ac:dyDescent="0.25">
      <c r="C28" s="21"/>
      <c r="D28" s="29"/>
      <c r="E28" s="21"/>
      <c r="F28" s="21"/>
      <c r="G28" s="97"/>
      <c r="H28" s="97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20" ht="19.899999999999999" customHeight="1" x14ac:dyDescent="0.25">
      <c r="C29" s="21"/>
      <c r="D29" s="29"/>
      <c r="E29" s="21"/>
      <c r="F29" s="21"/>
      <c r="G29" s="97"/>
      <c r="H29" s="97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20" ht="19.899999999999999" customHeight="1" x14ac:dyDescent="0.25">
      <c r="C30" s="21"/>
      <c r="D30" s="29"/>
      <c r="E30" s="21"/>
      <c r="F30" s="21"/>
      <c r="G30" s="97"/>
      <c r="H30" s="97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20" ht="19.899999999999999" customHeight="1" x14ac:dyDescent="0.25">
      <c r="C31" s="21"/>
      <c r="D31" s="29"/>
      <c r="E31" s="21"/>
      <c r="F31" s="21"/>
      <c r="G31" s="97"/>
      <c r="H31" s="97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20" ht="19.899999999999999" customHeight="1" x14ac:dyDescent="0.25">
      <c r="C32" s="21"/>
      <c r="D32" s="29"/>
      <c r="E32" s="21"/>
      <c r="F32" s="21"/>
      <c r="G32" s="97"/>
      <c r="H32" s="97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7"/>
      <c r="H33" s="97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7"/>
      <c r="H34" s="97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7"/>
      <c r="H35" s="97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7"/>
      <c r="H36" s="97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7"/>
      <c r="H37" s="97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7"/>
      <c r="H38" s="97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7"/>
      <c r="H39" s="97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7"/>
      <c r="H40" s="97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7"/>
      <c r="H41" s="97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7"/>
      <c r="H42" s="97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7"/>
      <c r="H43" s="97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7"/>
      <c r="H44" s="97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7"/>
      <c r="H45" s="97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7"/>
      <c r="H46" s="97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7"/>
      <c r="H47" s="97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7"/>
      <c r="H48" s="97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7"/>
      <c r="H49" s="97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7"/>
      <c r="H50" s="97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7"/>
      <c r="H51" s="97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7"/>
      <c r="H52" s="97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7"/>
      <c r="H53" s="97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7"/>
      <c r="H54" s="97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7"/>
      <c r="H55" s="97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7"/>
      <c r="H56" s="97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7"/>
      <c r="H57" s="97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7"/>
      <c r="H58" s="97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7"/>
      <c r="H59" s="97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7"/>
      <c r="H60" s="97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7"/>
      <c r="H61" s="97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7"/>
      <c r="H62" s="97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7"/>
      <c r="H63" s="97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7"/>
      <c r="H64" s="97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7"/>
      <c r="H65" s="97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7"/>
      <c r="H66" s="97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7"/>
      <c r="H67" s="97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7"/>
      <c r="H68" s="97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7"/>
      <c r="H69" s="97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7"/>
      <c r="H70" s="97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7"/>
      <c r="H71" s="97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7"/>
      <c r="H72" s="97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7"/>
      <c r="H73" s="97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7"/>
      <c r="H74" s="97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7"/>
      <c r="H75" s="97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7"/>
      <c r="H76" s="97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7"/>
      <c r="H77" s="97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7"/>
      <c r="H78" s="97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7"/>
      <c r="H79" s="97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7"/>
      <c r="H80" s="97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7"/>
      <c r="H81" s="97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7"/>
      <c r="H82" s="97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7"/>
      <c r="H83" s="97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7"/>
      <c r="H84" s="97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7"/>
      <c r="H85" s="97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7"/>
      <c r="H86" s="97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7"/>
      <c r="H87" s="97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7"/>
      <c r="H88" s="97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7"/>
      <c r="H89" s="97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7"/>
      <c r="H90" s="97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7"/>
      <c r="H91" s="97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7"/>
      <c r="H92" s="97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7"/>
      <c r="H93" s="97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7"/>
      <c r="H94" s="97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7"/>
      <c r="H95" s="97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7"/>
      <c r="H96" s="97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7"/>
      <c r="H97" s="97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7"/>
      <c r="H98" s="97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7"/>
      <c r="H99" s="97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7"/>
      <c r="H100" s="97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97"/>
      <c r="H101" s="97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97"/>
      <c r="H102" s="97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97"/>
      <c r="H103" s="97"/>
      <c r="I103" s="11"/>
      <c r="J103" s="11"/>
      <c r="K103" s="11"/>
      <c r="L103" s="11"/>
      <c r="M103" s="11"/>
      <c r="N103" s="6"/>
      <c r="O103" s="6"/>
      <c r="P103" s="6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</sheetData>
  <sheetProtection algorithmName="SHA-512" hashValue="NRjpNogUDThYTg/wkjrj07zxNEUlW0I+4hl1P6G93S4lZ/xqxLyW0IRtTEoLSFNpG8cIlC98XuI/hRdJAhrt8g==" saltValue="P2dmgyK3KEX9CTcJSbYjWQ==" spinCount="100000" sheet="1" objects="1" scenarios="1"/>
  <mergeCells count="24">
    <mergeCell ref="B1:D1"/>
    <mergeCell ref="G5:H5"/>
    <mergeCell ref="M13:M14"/>
    <mergeCell ref="N13:N14"/>
    <mergeCell ref="O13:O14"/>
    <mergeCell ref="U7:U14"/>
    <mergeCell ref="B18:G18"/>
    <mergeCell ref="R17:T17"/>
    <mergeCell ref="R16:T16"/>
    <mergeCell ref="B16:G16"/>
    <mergeCell ref="B17:H17"/>
    <mergeCell ref="H13:H14"/>
    <mergeCell ref="H9:H12"/>
    <mergeCell ref="L13:L14"/>
    <mergeCell ref="L9:L12"/>
    <mergeCell ref="I7:I12"/>
    <mergeCell ref="J7:J12"/>
    <mergeCell ref="I13:I14"/>
    <mergeCell ref="J13:J14"/>
    <mergeCell ref="K13:K14"/>
    <mergeCell ref="K7:K12"/>
    <mergeCell ref="M7:M12"/>
    <mergeCell ref="N7:N12"/>
    <mergeCell ref="O7:O12"/>
  </mergeCells>
  <conditionalFormatting sqref="B7:B14 D7:D14">
    <cfRule type="containsBlanks" dxfId="7" priority="76">
      <formula>LEN(TRIM(B7))=0</formula>
    </cfRule>
  </conditionalFormatting>
  <conditionalFormatting sqref="B7:B14">
    <cfRule type="cellIs" dxfId="6" priority="73" operator="greaterThanOrEqual">
      <formula>1</formula>
    </cfRule>
  </conditionalFormatting>
  <conditionalFormatting sqref="T7:T14">
    <cfRule type="cellIs" dxfId="5" priority="60" operator="equal">
      <formula>"VYHOVUJE"</formula>
    </cfRule>
  </conditionalFormatting>
  <conditionalFormatting sqref="T7:T14">
    <cfRule type="cellIs" dxfId="4" priority="59" operator="equal">
      <formula>"NEVYHOVUJE"</formula>
    </cfRule>
  </conditionalFormatting>
  <conditionalFormatting sqref="R7:R14 G14 G13:H13 G10:G12 G7:H9">
    <cfRule type="containsBlanks" dxfId="3" priority="53">
      <formula>LEN(TRIM(G7))=0</formula>
    </cfRule>
  </conditionalFormatting>
  <conditionalFormatting sqref="R7:R14 G14 G13:H13 G10:G12 G7:H9">
    <cfRule type="notContainsBlanks" dxfId="2" priority="51">
      <formula>LEN(TRIM(G7))&gt;0</formula>
    </cfRule>
  </conditionalFormatting>
  <conditionalFormatting sqref="R7:R14 G14 G13:H13 G10:G12 G7:H9">
    <cfRule type="notContainsBlanks" dxfId="1" priority="50">
      <formula>LEN(TRIM(G7))&gt;0</formula>
    </cfRule>
  </conditionalFormatting>
  <conditionalFormatting sqref="G14 G13:H13 G10:G12 G7:H9">
    <cfRule type="notContainsBlanks" dxfId="0" priority="49">
      <formula>LEN(TRIM(G7))&gt;0</formula>
    </cfRule>
  </conditionalFormatting>
  <dataValidations count="2">
    <dataValidation type="list" allowBlank="1" showInputMessage="1" showErrorMessage="1" sqref="J7 J13" xr:uid="{4F8F7A7E-91D6-48F4-9EDC-CFB63AA5A376}">
      <formula1>"ANO,NE"</formula1>
    </dataValidation>
    <dataValidation type="list" showInputMessage="1" showErrorMessage="1" sqref="E7:E14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2022-09-20T08:02:38Z</cp:lastPrinted>
  <dcterms:created xsi:type="dcterms:W3CDTF">2014-03-05T12:43:32Z</dcterms:created>
  <dcterms:modified xsi:type="dcterms:W3CDTF">2022-10-10T06:50:20Z</dcterms:modified>
</cp:coreProperties>
</file>