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/>
  <mc:AlternateContent xmlns:mc="http://schemas.openxmlformats.org/markup-compatibility/2006">
    <mc:Choice Requires="x15">
      <x15ac:absPath xmlns:x15ac="http://schemas.microsoft.com/office/spreadsheetml/2010/11/ac" url="D:\O\tonery\044\1 výzva\"/>
    </mc:Choice>
  </mc:AlternateContent>
  <xr:revisionPtr revIDLastSave="0" documentId="13_ncr:1_{03B90D8A-9C6B-47CE-9F90-678AFC5870D8}" xr6:coauthVersionLast="36" xr6:coauthVersionMax="47" xr10:uidLastSave="{00000000-0000-0000-0000-000000000000}"/>
  <bookViews>
    <workbookView xWindow="0" yWindow="0" windowWidth="20505" windowHeight="9330" xr2:uid="{00000000-000D-0000-FFFF-FFFF00000000}"/>
  </bookViews>
  <sheets>
    <sheet name="Tonery" sheetId="1" r:id="rId1"/>
  </sheets>
  <definedNames>
    <definedName name="_xlnm.Print_Area" localSheetId="0">Tonery!$B$2:$T$23</definedName>
  </definedNames>
  <calcPr calcId="191029"/>
</workbook>
</file>

<file path=xl/calcChain.xml><?xml version="1.0" encoding="utf-8"?>
<calcChain xmlns="http://schemas.openxmlformats.org/spreadsheetml/2006/main">
  <c r="R16" i="1" l="1"/>
  <c r="R17" i="1"/>
  <c r="S18" i="1"/>
  <c r="O16" i="1"/>
  <c r="O17" i="1"/>
  <c r="O18" i="1"/>
  <c r="O19" i="1"/>
  <c r="S17" i="1"/>
  <c r="R18" i="1"/>
  <c r="R19" i="1"/>
  <c r="S19" i="1"/>
  <c r="H16" i="1"/>
  <c r="H17" i="1"/>
  <c r="H18" i="1"/>
  <c r="H19" i="1"/>
  <c r="O11" i="1"/>
  <c r="O12" i="1"/>
  <c r="O13" i="1"/>
  <c r="O14" i="1"/>
  <c r="O15" i="1"/>
  <c r="R11" i="1"/>
  <c r="S11" i="1"/>
  <c r="R12" i="1"/>
  <c r="S12" i="1"/>
  <c r="R13" i="1"/>
  <c r="S13" i="1"/>
  <c r="R14" i="1"/>
  <c r="S14" i="1"/>
  <c r="R15" i="1"/>
  <c r="S15" i="1"/>
  <c r="H11" i="1"/>
  <c r="H12" i="1"/>
  <c r="H13" i="1"/>
  <c r="H14" i="1"/>
  <c r="H15" i="1"/>
  <c r="O10" i="1"/>
  <c r="O20" i="1"/>
  <c r="R10" i="1"/>
  <c r="S10" i="1"/>
  <c r="R20" i="1"/>
  <c r="S20" i="1"/>
  <c r="H10" i="1"/>
  <c r="H20" i="1"/>
  <c r="R9" i="1"/>
  <c r="S9" i="1"/>
  <c r="O9" i="1"/>
  <c r="H9" i="1"/>
  <c r="S16" i="1" l="1"/>
  <c r="H7" i="1"/>
  <c r="H8" i="1"/>
  <c r="S8" i="1" l="1"/>
  <c r="R8" i="1"/>
  <c r="O8" i="1"/>
  <c r="O7" i="1" l="1"/>
  <c r="P23" i="1" s="1"/>
  <c r="S7" i="1" l="1"/>
  <c r="R7" i="1"/>
  <c r="Q23" i="1" s="1"/>
</calcChain>
</file>

<file path=xl/sharedStrings.xml><?xml version="1.0" encoding="utf-8"?>
<sst xmlns="http://schemas.openxmlformats.org/spreadsheetml/2006/main" count="97" uniqueCount="63">
  <si>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</si>
  <si>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</si>
  <si>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</si>
  <si>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</si>
  <si>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</si>
  <si>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</si>
  <si>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</si>
  <si>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</si>
  <si>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</si>
  <si>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</si>
  <si>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</si>
  <si>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</si>
  <si>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</si>
  <si>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</si>
  <si>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</si>
  <si>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</si>
  <si>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</si>
  <si>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</si>
  <si>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</si>
  <si>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</si>
  <si>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</si>
  <si>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</si>
  <si>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</si>
  <si>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</si>
  <si>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</si>
  <si>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</si>
  <si>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</si>
  <si>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</si>
  <si>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</si>
  <si>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Příloha č. 2 Kupní smlouvy - technická specifikace
Tonery (II.) 044 - 2022 (originální)</t>
  </si>
  <si>
    <t>ks</t>
  </si>
  <si>
    <t>Odpadní nádobka na toner pro tiskárnu Triumph Adler 3555i</t>
  </si>
  <si>
    <t>NE</t>
  </si>
  <si>
    <t>Samostatná faktura</t>
  </si>
  <si>
    <t>KOP - Martina Čechová,
Tel.: 37763 7361,
E-mail: mcechov@kop.zcu.cz</t>
  </si>
  <si>
    <t xml:space="preserve">Sady Pětatřicátníků 14, 
301 00 Plzeň,
Fakulta právnická - Katedra obchodního práva,
místnost PC 118 </t>
  </si>
  <si>
    <t>NTIS - Ing. Jaroslav Šebesta,
Tel.: 37763 2131,
E-mail: sebesta@kky.zcu.cz</t>
  </si>
  <si>
    <t xml:space="preserve">Technická 8, 
301 00  Plzeň,
Fakulta aplikovaných věd - Nové technologie pro informační společnost,
místnost UC 431 </t>
  </si>
  <si>
    <t>KME - Jana Nocarová,
Tel.: 37763 2301, 723 028 319,
E-mail: nocarova@kme.zcu.cz</t>
  </si>
  <si>
    <t xml:space="preserve">Tehnická 8, 
301 00 Plzeň,
Fakulta aplikovaných věd - Katedra mechaniky,
místnost UN 432 </t>
  </si>
  <si>
    <r>
      <t xml:space="preserve">Toner do tiskárny CANON i-SENSYS MF641 Cw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</si>
  <si>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CANON i-SENSYS MF641 Cw -</t>
    </r>
    <r>
      <rPr>
        <b/>
        <sz val="11"/>
        <color theme="1"/>
        <rFont val="Calibri"/>
        <family val="2"/>
        <charset val="238"/>
        <scheme val="minor"/>
      </rPr>
      <t xml:space="preserve"> azurový</t>
    </r>
  </si>
  <si>
    <r>
      <t>Toner do tiskárny CANON i-SENSYS MF641 Cw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</si>
  <si>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t>Toner do tiskárny CANON i-SENSYS MF641 Cw - žlutý</t>
  </si>
  <si>
    <r>
      <t xml:space="preserve">Toner do tiskárny HP Laser 135W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</si>
  <si>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r>
      <t xml:space="preserve">Toner do tiskárny Triumph Adler 3555i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</si>
  <si>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KYOCERA TASKalfa 4052 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</si>
  <si>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KYOCERA TASKalfa 4052 ci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</si>
  <si>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KYOCERA TASKalfa 4052 ci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</si>
  <si>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>Toner do tiskárny OKI MC 352 -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</si>
  <si>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r>
      <t>Toner do tiskárny OKI MC 352 -</t>
    </r>
    <r>
      <rPr>
        <b/>
        <sz val="11"/>
        <color theme="1"/>
        <rFont val="Calibri"/>
        <family val="2"/>
        <charset val="238"/>
        <scheme val="minor"/>
      </rPr>
      <t xml:space="preserve"> modrý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</si>
  <si>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</si>
  <si>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Toner do tiskárny OKI MC 352 -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</si>
  <si>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>Originální toner. Výtěžnost 3 100 stran.</t>
  </si>
  <si>
    <t>Originální toner. Výtěžnost 2 300 stran.</t>
  </si>
  <si>
    <t>Originální toner. Výtěžnost 1 000 stran.</t>
  </si>
  <si>
    <t>Originální toner. Výtěžnost 35 000 stran.</t>
  </si>
  <si>
    <t>Odpadní nádobka na toner s výtěžností min. 25 000 stran.</t>
  </si>
  <si>
    <t>Originální toner. Výtěžnost 30 000 stran</t>
  </si>
  <si>
    <t>Originální toner. Výtěžnost  20 000 stran.</t>
  </si>
  <si>
    <t>Originální toner. Výtěžnost 20 000 stran.</t>
  </si>
  <si>
    <t>Originální toner. Výtěžnost 3 500 stran.</t>
  </si>
  <si>
    <t>Originální toner. Výtěžnost 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</si>
</sst>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8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 inden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7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2" xfId="0" applyFont="1" applyFill="1" applyBorder="1" applyAlignment="1">
      <alignment horizontal="left" vertical="center" wrapText="1" indent="1"/>
    </xf>
    <xf numFmtId="0" fontId="2" fillId="3" borderId="26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0" fontId="14" fillId="5" borderId="22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2" xfId="0" applyFont="1" applyFill="1" applyBorder="1" applyAlignment="1" applyProtection="1">
      <alignment horizontal="left" vertical="center" wrapText="1" indent="1"/>
      <protection locked="0"/>
    </xf>
    <xf numFmtId="0" fontId="14" fillId="5" borderId="26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0"/>
  <sheetViews>
    <sheetView tabSelected="1" zoomScale="57" zoomScaleNormal="57" workbookViewId="0">
      <selection activeCell="M29" sqref="M28:M2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7.42578125" style="1" customWidth="1"/>
    <col min="4" max="4" width="11.7109375" style="2" customWidth="1"/>
    <col min="5" max="5" width="11.28515625" style="3" customWidth="1"/>
    <col min="6" max="6" width="53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25.140625" style="5" hidden="1" customWidth="1"/>
    <col min="12" max="12" width="36" style="5" customWidth="1"/>
    <col min="13" max="13" width="42.5703125" style="5" customWidth="1"/>
    <col min="14" max="14" width="25.7109375" style="1" customWidth="1"/>
    <col min="15" max="15" width="15.14062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2.28515625" style="5" hidden="1" customWidth="1"/>
    <col min="21" max="21" width="35.85546875" style="4" customWidth="1"/>
    <col min="22" max="16384" width="9.140625" style="5"/>
  </cols>
  <sheetData>
    <row r="1" spans="2:21" ht="43.15" customHeight="1" x14ac:dyDescent="0.25">
      <c r="B1" s="150" t="s">
        <v>29</v>
      </c>
      <c r="C1" s="151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79.900000000000006" customHeight="1" thickTop="1" thickBot="1" x14ac:dyDescent="0.3">
      <c r="B6" s="23" t="s">
        <v>3</v>
      </c>
      <c r="C6" s="38" t="s">
        <v>17</v>
      </c>
      <c r="D6" s="24" t="s">
        <v>4</v>
      </c>
      <c r="E6" s="38" t="s">
        <v>18</v>
      </c>
      <c r="F6" s="38" t="s">
        <v>19</v>
      </c>
      <c r="G6" s="25" t="s">
        <v>5</v>
      </c>
      <c r="H6" s="38" t="s">
        <v>14</v>
      </c>
      <c r="I6" s="38" t="s">
        <v>20</v>
      </c>
      <c r="J6" s="38" t="s">
        <v>21</v>
      </c>
      <c r="K6" s="129" t="s">
        <v>28</v>
      </c>
      <c r="L6" s="46" t="s">
        <v>22</v>
      </c>
      <c r="M6" s="38" t="s">
        <v>25</v>
      </c>
      <c r="N6" s="38" t="s">
        <v>23</v>
      </c>
      <c r="O6" s="38" t="s">
        <v>24</v>
      </c>
      <c r="P6" s="24" t="s">
        <v>6</v>
      </c>
      <c r="Q6" s="26" t="s">
        <v>7</v>
      </c>
      <c r="R6" s="129" t="s">
        <v>8</v>
      </c>
      <c r="S6" s="129" t="s">
        <v>9</v>
      </c>
      <c r="T6" s="38" t="s">
        <v>26</v>
      </c>
      <c r="U6" s="38" t="s">
        <v>27</v>
      </c>
    </row>
    <row r="7" spans="2:21" ht="26.25" customHeight="1" thickTop="1" x14ac:dyDescent="0.25">
      <c r="B7" s="64">
        <v>1</v>
      </c>
      <c r="C7" s="120" t="s">
        <v>40</v>
      </c>
      <c r="D7" s="65">
        <v>1</v>
      </c>
      <c r="E7" s="66" t="s">
        <v>30</v>
      </c>
      <c r="F7" s="120" t="s">
        <v>53</v>
      </c>
      <c r="G7" s="166"/>
      <c r="H7" s="67" t="str">
        <f t="shared" ref="H7:H20" si="0">IF(P7&gt;1999,"ANO","NE")</f>
        <v>NE</v>
      </c>
      <c r="I7" s="133" t="s">
        <v>33</v>
      </c>
      <c r="J7" s="162" t="s">
        <v>32</v>
      </c>
      <c r="K7" s="68"/>
      <c r="L7" s="133" t="s">
        <v>34</v>
      </c>
      <c r="M7" s="133" t="s">
        <v>35</v>
      </c>
      <c r="N7" s="137">
        <v>21</v>
      </c>
      <c r="O7" s="69">
        <f>D7*P7</f>
        <v>1800</v>
      </c>
      <c r="P7" s="70">
        <v>1800</v>
      </c>
      <c r="Q7" s="174"/>
      <c r="R7" s="71">
        <f>D7*Q7</f>
        <v>0</v>
      </c>
      <c r="S7" s="72" t="str">
        <f t="shared" ref="S7" si="1">IF(ISNUMBER(Q7), IF(Q7&gt;P7,"NEVYHOVUJE","VYHOVUJE")," ")</f>
        <v xml:space="preserve"> </v>
      </c>
      <c r="T7" s="147"/>
      <c r="U7" s="147" t="s">
        <v>10</v>
      </c>
    </row>
    <row r="8" spans="2:21" ht="26.25" customHeight="1" x14ac:dyDescent="0.25">
      <c r="B8" s="48">
        <v>2</v>
      </c>
      <c r="C8" s="121" t="s">
        <v>41</v>
      </c>
      <c r="D8" s="49">
        <v>1</v>
      </c>
      <c r="E8" s="50" t="s">
        <v>30</v>
      </c>
      <c r="F8" s="121" t="s">
        <v>54</v>
      </c>
      <c r="G8" s="167"/>
      <c r="H8" s="51" t="str">
        <f t="shared" si="0"/>
        <v>NE</v>
      </c>
      <c r="I8" s="134"/>
      <c r="J8" s="163"/>
      <c r="K8" s="73"/>
      <c r="L8" s="140"/>
      <c r="M8" s="140"/>
      <c r="N8" s="138"/>
      <c r="O8" s="52">
        <f t="shared" ref="O8:O20" si="2">D8*P8</f>
        <v>1700</v>
      </c>
      <c r="P8" s="53">
        <v>1700</v>
      </c>
      <c r="Q8" s="175"/>
      <c r="R8" s="54">
        <f t="shared" ref="R8" si="3">D8*Q8</f>
        <v>0</v>
      </c>
      <c r="S8" s="55" t="str">
        <f t="shared" ref="S8" si="4">IF(ISNUMBER(Q8), IF(Q8&gt;P8,"NEVYHOVUJE","VYHOVUJE")," ")</f>
        <v xml:space="preserve"> </v>
      </c>
      <c r="T8" s="135"/>
      <c r="U8" s="135"/>
    </row>
    <row r="9" spans="2:21" ht="26.25" customHeight="1" x14ac:dyDescent="0.25">
      <c r="B9" s="48">
        <v>3</v>
      </c>
      <c r="C9" s="121" t="s">
        <v>42</v>
      </c>
      <c r="D9" s="49">
        <v>1</v>
      </c>
      <c r="E9" s="50" t="s">
        <v>30</v>
      </c>
      <c r="F9" s="121" t="s">
        <v>54</v>
      </c>
      <c r="G9" s="167"/>
      <c r="H9" s="51" t="str">
        <f t="shared" si="0"/>
        <v>NE</v>
      </c>
      <c r="I9" s="134"/>
      <c r="J9" s="163"/>
      <c r="K9" s="73"/>
      <c r="L9" s="140"/>
      <c r="M9" s="140"/>
      <c r="N9" s="138"/>
      <c r="O9" s="52">
        <f t="shared" si="2"/>
        <v>1700</v>
      </c>
      <c r="P9" s="53">
        <v>1700</v>
      </c>
      <c r="Q9" s="175"/>
      <c r="R9" s="54">
        <f t="shared" ref="R9" si="5">D9*Q9</f>
        <v>0</v>
      </c>
      <c r="S9" s="55" t="str">
        <f t="shared" ref="S9" si="6">IF(ISNUMBER(Q9), IF(Q9&gt;P9,"NEVYHOVUJE","VYHOVUJE")," ")</f>
        <v xml:space="preserve"> </v>
      </c>
      <c r="T9" s="135"/>
      <c r="U9" s="135"/>
    </row>
    <row r="10" spans="2:21" ht="26.25" customHeight="1" thickBot="1" x14ac:dyDescent="0.3">
      <c r="B10" s="75">
        <v>4</v>
      </c>
      <c r="C10" s="122" t="s">
        <v>43</v>
      </c>
      <c r="D10" s="77">
        <v>1</v>
      </c>
      <c r="E10" s="78" t="s">
        <v>30</v>
      </c>
      <c r="F10" s="122" t="s">
        <v>54</v>
      </c>
      <c r="G10" s="168"/>
      <c r="H10" s="81" t="str">
        <f t="shared" si="0"/>
        <v>NE</v>
      </c>
      <c r="I10" s="134"/>
      <c r="J10" s="163"/>
      <c r="K10" s="79"/>
      <c r="L10" s="140"/>
      <c r="M10" s="140"/>
      <c r="N10" s="138"/>
      <c r="O10" s="82">
        <f t="shared" si="2"/>
        <v>1700</v>
      </c>
      <c r="P10" s="80">
        <v>1700</v>
      </c>
      <c r="Q10" s="176"/>
      <c r="R10" s="83">
        <f t="shared" ref="R10:R20" si="7">D10*Q10</f>
        <v>0</v>
      </c>
      <c r="S10" s="84" t="str">
        <f t="shared" ref="S10:S20" si="8">IF(ISNUMBER(Q10), IF(Q10&gt;P10,"NEVYHOVUJE","VYHOVUJE")," ")</f>
        <v xml:space="preserve"> </v>
      </c>
      <c r="T10" s="135"/>
      <c r="U10" s="135"/>
    </row>
    <row r="11" spans="2:21" ht="66" customHeight="1" thickBot="1" x14ac:dyDescent="0.3">
      <c r="B11" s="92">
        <v>5</v>
      </c>
      <c r="C11" s="123" t="s">
        <v>44</v>
      </c>
      <c r="D11" s="93">
        <v>2</v>
      </c>
      <c r="E11" s="94" t="s">
        <v>30</v>
      </c>
      <c r="F11" s="123" t="s">
        <v>55</v>
      </c>
      <c r="G11" s="169"/>
      <c r="H11" s="95" t="str">
        <f t="shared" si="0"/>
        <v>NE</v>
      </c>
      <c r="I11" s="96" t="s">
        <v>33</v>
      </c>
      <c r="J11" s="96" t="s">
        <v>32</v>
      </c>
      <c r="K11" s="97"/>
      <c r="L11" s="96" t="s">
        <v>34</v>
      </c>
      <c r="M11" s="96" t="s">
        <v>35</v>
      </c>
      <c r="N11" s="98">
        <v>21</v>
      </c>
      <c r="O11" s="99">
        <f t="shared" si="2"/>
        <v>2000</v>
      </c>
      <c r="P11" s="100">
        <v>1000</v>
      </c>
      <c r="Q11" s="177"/>
      <c r="R11" s="101">
        <f t="shared" ref="R11:R15" si="9">D11*Q11</f>
        <v>0</v>
      </c>
      <c r="S11" s="102" t="str">
        <f t="shared" ref="S11:S15" si="10">IF(ISNUMBER(Q11), IF(Q11&gt;P11,"NEVYHOVUJE","VYHOVUJE")," ")</f>
        <v xml:space="preserve"> </v>
      </c>
      <c r="T11" s="94"/>
      <c r="U11" s="94" t="s">
        <v>10</v>
      </c>
    </row>
    <row r="12" spans="2:21" ht="45.75" customHeight="1" x14ac:dyDescent="0.25">
      <c r="B12" s="85">
        <v>6</v>
      </c>
      <c r="C12" s="124" t="s">
        <v>45</v>
      </c>
      <c r="D12" s="86">
        <v>2</v>
      </c>
      <c r="E12" s="131" t="s">
        <v>30</v>
      </c>
      <c r="F12" s="124" t="s">
        <v>56</v>
      </c>
      <c r="G12" s="170"/>
      <c r="H12" s="87" t="str">
        <f t="shared" si="0"/>
        <v>ANO</v>
      </c>
      <c r="I12" s="134" t="s">
        <v>33</v>
      </c>
      <c r="J12" s="134" t="s">
        <v>32</v>
      </c>
      <c r="K12" s="130"/>
      <c r="L12" s="134" t="s">
        <v>36</v>
      </c>
      <c r="M12" s="134" t="s">
        <v>37</v>
      </c>
      <c r="N12" s="138">
        <v>21</v>
      </c>
      <c r="O12" s="88">
        <f t="shared" si="2"/>
        <v>5400</v>
      </c>
      <c r="P12" s="89">
        <v>2700</v>
      </c>
      <c r="Q12" s="178"/>
      <c r="R12" s="90">
        <f t="shared" si="9"/>
        <v>0</v>
      </c>
      <c r="S12" s="91" t="str">
        <f t="shared" si="10"/>
        <v xml:space="preserve"> </v>
      </c>
      <c r="T12" s="135"/>
      <c r="U12" s="131" t="s">
        <v>10</v>
      </c>
    </row>
    <row r="13" spans="2:21" ht="48" customHeight="1" thickBot="1" x14ac:dyDescent="0.3">
      <c r="B13" s="75">
        <v>7</v>
      </c>
      <c r="C13" s="76" t="s">
        <v>31</v>
      </c>
      <c r="D13" s="77">
        <v>2</v>
      </c>
      <c r="E13" s="78" t="s">
        <v>30</v>
      </c>
      <c r="F13" s="122" t="s">
        <v>57</v>
      </c>
      <c r="G13" s="168"/>
      <c r="H13" s="81" t="str">
        <f t="shared" si="0"/>
        <v>NE</v>
      </c>
      <c r="I13" s="134"/>
      <c r="J13" s="134"/>
      <c r="K13" s="79"/>
      <c r="L13" s="139"/>
      <c r="M13" s="139"/>
      <c r="N13" s="138"/>
      <c r="O13" s="82">
        <f t="shared" si="2"/>
        <v>600</v>
      </c>
      <c r="P13" s="80">
        <v>300</v>
      </c>
      <c r="Q13" s="176"/>
      <c r="R13" s="83">
        <f t="shared" si="9"/>
        <v>0</v>
      </c>
      <c r="S13" s="84" t="str">
        <f t="shared" si="10"/>
        <v xml:space="preserve"> </v>
      </c>
      <c r="T13" s="135"/>
      <c r="U13" s="78" t="s">
        <v>13</v>
      </c>
    </row>
    <row r="14" spans="2:21" ht="26.25" customHeight="1" x14ac:dyDescent="0.25">
      <c r="B14" s="103">
        <v>8</v>
      </c>
      <c r="C14" s="125" t="s">
        <v>46</v>
      </c>
      <c r="D14" s="104">
        <v>2</v>
      </c>
      <c r="E14" s="132" t="s">
        <v>30</v>
      </c>
      <c r="F14" s="125" t="s">
        <v>58</v>
      </c>
      <c r="G14" s="171"/>
      <c r="H14" s="105" t="str">
        <f t="shared" si="0"/>
        <v>ANO</v>
      </c>
      <c r="I14" s="141" t="s">
        <v>33</v>
      </c>
      <c r="J14" s="141" t="s">
        <v>32</v>
      </c>
      <c r="K14" s="106"/>
      <c r="L14" s="141" t="s">
        <v>38</v>
      </c>
      <c r="M14" s="141" t="s">
        <v>39</v>
      </c>
      <c r="N14" s="143">
        <v>21</v>
      </c>
      <c r="O14" s="107">
        <f t="shared" si="2"/>
        <v>4000</v>
      </c>
      <c r="P14" s="108">
        <v>2000</v>
      </c>
      <c r="Q14" s="179"/>
      <c r="R14" s="109">
        <f t="shared" si="9"/>
        <v>0</v>
      </c>
      <c r="S14" s="110" t="str">
        <f t="shared" si="10"/>
        <v xml:space="preserve"> </v>
      </c>
      <c r="T14" s="148"/>
      <c r="U14" s="148" t="s">
        <v>10</v>
      </c>
    </row>
    <row r="15" spans="2:21" ht="26.25" customHeight="1" x14ac:dyDescent="0.25">
      <c r="B15" s="75">
        <v>9</v>
      </c>
      <c r="C15" s="122" t="s">
        <v>47</v>
      </c>
      <c r="D15" s="77">
        <v>1</v>
      </c>
      <c r="E15" s="78" t="s">
        <v>30</v>
      </c>
      <c r="F15" s="122" t="s">
        <v>59</v>
      </c>
      <c r="G15" s="168"/>
      <c r="H15" s="51" t="str">
        <f t="shared" si="0"/>
        <v>ANO</v>
      </c>
      <c r="I15" s="134"/>
      <c r="J15" s="134"/>
      <c r="K15" s="79"/>
      <c r="L15" s="139"/>
      <c r="M15" s="139"/>
      <c r="N15" s="138"/>
      <c r="O15" s="52">
        <f t="shared" si="2"/>
        <v>3600</v>
      </c>
      <c r="P15" s="80">
        <v>3600</v>
      </c>
      <c r="Q15" s="176"/>
      <c r="R15" s="54">
        <f t="shared" si="9"/>
        <v>0</v>
      </c>
      <c r="S15" s="55" t="str">
        <f t="shared" si="10"/>
        <v xml:space="preserve"> </v>
      </c>
      <c r="T15" s="135"/>
      <c r="U15" s="135"/>
    </row>
    <row r="16" spans="2:21" ht="26.25" customHeight="1" thickBot="1" x14ac:dyDescent="0.3">
      <c r="B16" s="111">
        <v>10</v>
      </c>
      <c r="C16" s="126" t="s">
        <v>48</v>
      </c>
      <c r="D16" s="112">
        <v>1</v>
      </c>
      <c r="E16" s="113" t="s">
        <v>30</v>
      </c>
      <c r="F16" s="126" t="s">
        <v>60</v>
      </c>
      <c r="G16" s="172"/>
      <c r="H16" s="114" t="str">
        <f t="shared" si="0"/>
        <v>ANO</v>
      </c>
      <c r="I16" s="164"/>
      <c r="J16" s="164"/>
      <c r="K16" s="115"/>
      <c r="L16" s="142"/>
      <c r="M16" s="142"/>
      <c r="N16" s="144"/>
      <c r="O16" s="116">
        <f t="shared" si="2"/>
        <v>3600</v>
      </c>
      <c r="P16" s="117">
        <v>3600</v>
      </c>
      <c r="Q16" s="180"/>
      <c r="R16" s="118">
        <f t="shared" ref="R16:R19" si="11">D16*Q16</f>
        <v>0</v>
      </c>
      <c r="S16" s="119" t="str">
        <f t="shared" ref="S16:S19" si="12">IF(ISNUMBER(Q16), IF(Q16&gt;P16,"NEVYHOVUJE","VYHOVUJE")," ")</f>
        <v xml:space="preserve"> </v>
      </c>
      <c r="T16" s="149"/>
      <c r="U16" s="149"/>
    </row>
    <row r="17" spans="2:21" ht="26.25" customHeight="1" x14ac:dyDescent="0.25">
      <c r="B17" s="85">
        <v>11</v>
      </c>
      <c r="C17" s="124" t="s">
        <v>49</v>
      </c>
      <c r="D17" s="86">
        <v>2</v>
      </c>
      <c r="E17" s="131" t="s">
        <v>30</v>
      </c>
      <c r="F17" s="124" t="s">
        <v>61</v>
      </c>
      <c r="G17" s="170"/>
      <c r="H17" s="87" t="str">
        <f t="shared" si="0"/>
        <v>NE</v>
      </c>
      <c r="I17" s="134" t="s">
        <v>33</v>
      </c>
      <c r="J17" s="134" t="s">
        <v>32</v>
      </c>
      <c r="K17" s="130"/>
      <c r="L17" s="134" t="s">
        <v>38</v>
      </c>
      <c r="M17" s="134" t="s">
        <v>39</v>
      </c>
      <c r="N17" s="138">
        <v>21</v>
      </c>
      <c r="O17" s="88">
        <f t="shared" si="2"/>
        <v>3000</v>
      </c>
      <c r="P17" s="89">
        <v>1500</v>
      </c>
      <c r="Q17" s="178"/>
      <c r="R17" s="90">
        <f t="shared" si="11"/>
        <v>0</v>
      </c>
      <c r="S17" s="91" t="str">
        <f t="shared" si="12"/>
        <v xml:space="preserve"> </v>
      </c>
      <c r="T17" s="135"/>
      <c r="U17" s="135" t="s">
        <v>10</v>
      </c>
    </row>
    <row r="18" spans="2:21" ht="26.25" customHeight="1" x14ac:dyDescent="0.25">
      <c r="B18" s="75">
        <v>12</v>
      </c>
      <c r="C18" s="122" t="s">
        <v>50</v>
      </c>
      <c r="D18" s="77">
        <v>2</v>
      </c>
      <c r="E18" s="78" t="s">
        <v>30</v>
      </c>
      <c r="F18" s="122" t="s">
        <v>62</v>
      </c>
      <c r="G18" s="168"/>
      <c r="H18" s="51" t="str">
        <f t="shared" si="0"/>
        <v>ANO</v>
      </c>
      <c r="I18" s="134"/>
      <c r="J18" s="134"/>
      <c r="K18" s="79"/>
      <c r="L18" s="139"/>
      <c r="M18" s="139"/>
      <c r="N18" s="138"/>
      <c r="O18" s="52">
        <f t="shared" si="2"/>
        <v>4000</v>
      </c>
      <c r="P18" s="80">
        <v>2000</v>
      </c>
      <c r="Q18" s="176"/>
      <c r="R18" s="54">
        <f t="shared" si="11"/>
        <v>0</v>
      </c>
      <c r="S18" s="55" t="str">
        <f t="shared" si="12"/>
        <v xml:space="preserve"> </v>
      </c>
      <c r="T18" s="135"/>
      <c r="U18" s="135"/>
    </row>
    <row r="19" spans="2:21" ht="26.25" customHeight="1" x14ac:dyDescent="0.25">
      <c r="B19" s="75">
        <v>13</v>
      </c>
      <c r="C19" s="122" t="s">
        <v>51</v>
      </c>
      <c r="D19" s="77">
        <v>2</v>
      </c>
      <c r="E19" s="78" t="s">
        <v>30</v>
      </c>
      <c r="F19" s="122" t="s">
        <v>62</v>
      </c>
      <c r="G19" s="168"/>
      <c r="H19" s="51" t="str">
        <f t="shared" si="0"/>
        <v>ANO</v>
      </c>
      <c r="I19" s="134"/>
      <c r="J19" s="134"/>
      <c r="K19" s="79"/>
      <c r="L19" s="139"/>
      <c r="M19" s="139"/>
      <c r="N19" s="138"/>
      <c r="O19" s="52">
        <f t="shared" si="2"/>
        <v>4000</v>
      </c>
      <c r="P19" s="80">
        <v>2000</v>
      </c>
      <c r="Q19" s="176"/>
      <c r="R19" s="54">
        <f t="shared" si="11"/>
        <v>0</v>
      </c>
      <c r="S19" s="55" t="str">
        <f t="shared" si="12"/>
        <v xml:space="preserve"> </v>
      </c>
      <c r="T19" s="135"/>
      <c r="U19" s="135"/>
    </row>
    <row r="20" spans="2:21" ht="26.25" customHeight="1" thickBot="1" x14ac:dyDescent="0.3">
      <c r="B20" s="56">
        <v>14</v>
      </c>
      <c r="C20" s="127" t="s">
        <v>52</v>
      </c>
      <c r="D20" s="57">
        <v>2</v>
      </c>
      <c r="E20" s="58" t="s">
        <v>30</v>
      </c>
      <c r="F20" s="127" t="s">
        <v>62</v>
      </c>
      <c r="G20" s="173"/>
      <c r="H20" s="59" t="str">
        <f t="shared" si="0"/>
        <v>ANO</v>
      </c>
      <c r="I20" s="165"/>
      <c r="J20" s="165"/>
      <c r="K20" s="74"/>
      <c r="L20" s="145"/>
      <c r="M20" s="145"/>
      <c r="N20" s="146"/>
      <c r="O20" s="60">
        <f t="shared" si="2"/>
        <v>4000</v>
      </c>
      <c r="P20" s="61">
        <v>2000</v>
      </c>
      <c r="Q20" s="181"/>
      <c r="R20" s="62">
        <f t="shared" si="7"/>
        <v>0</v>
      </c>
      <c r="S20" s="63" t="str">
        <f t="shared" si="8"/>
        <v xml:space="preserve"> </v>
      </c>
      <c r="T20" s="136"/>
      <c r="U20" s="136"/>
    </row>
    <row r="21" spans="2:21" ht="16.5" thickTop="1" thickBot="1" x14ac:dyDescent="0.3">
      <c r="C21" s="5"/>
      <c r="D21" s="5"/>
      <c r="E21" s="5"/>
      <c r="F21" s="5"/>
      <c r="G21" s="5"/>
      <c r="H21" s="5"/>
      <c r="I21" s="5"/>
      <c r="J21" s="5"/>
      <c r="N21" s="5"/>
      <c r="O21" s="5"/>
      <c r="R21" s="47"/>
    </row>
    <row r="22" spans="2:21" ht="60.75" customHeight="1" thickTop="1" thickBot="1" x14ac:dyDescent="0.3">
      <c r="B22" s="157" t="s">
        <v>15</v>
      </c>
      <c r="C22" s="158"/>
      <c r="D22" s="158"/>
      <c r="E22" s="158"/>
      <c r="F22" s="158"/>
      <c r="G22" s="158"/>
      <c r="H22" s="128"/>
      <c r="I22" s="27"/>
      <c r="J22" s="27"/>
      <c r="K22" s="27"/>
      <c r="L22" s="12"/>
      <c r="M22" s="12"/>
      <c r="N22" s="28"/>
      <c r="O22" s="28"/>
      <c r="P22" s="29" t="s">
        <v>11</v>
      </c>
      <c r="Q22" s="159" t="s">
        <v>12</v>
      </c>
      <c r="R22" s="160"/>
      <c r="S22" s="161"/>
      <c r="T22" s="22"/>
      <c r="U22" s="30"/>
    </row>
    <row r="23" spans="2:21" ht="33.75" customHeight="1" thickTop="1" thickBot="1" x14ac:dyDescent="0.3">
      <c r="B23" s="152" t="s">
        <v>16</v>
      </c>
      <c r="C23" s="153"/>
      <c r="D23" s="153"/>
      <c r="E23" s="153"/>
      <c r="F23" s="153"/>
      <c r="G23" s="153"/>
      <c r="H23" s="37"/>
      <c r="I23" s="31"/>
      <c r="L23" s="10"/>
      <c r="M23" s="10"/>
      <c r="N23" s="32"/>
      <c r="O23" s="32"/>
      <c r="P23" s="33">
        <f>SUM(O7:O20)</f>
        <v>41100</v>
      </c>
      <c r="Q23" s="154">
        <f>SUM(R7:R20)</f>
        <v>0</v>
      </c>
      <c r="R23" s="155"/>
      <c r="S23" s="156"/>
    </row>
    <row r="24" spans="2:21" ht="14.25" customHeight="1" thickTop="1" x14ac:dyDescent="0.25"/>
    <row r="25" spans="2:21" ht="14.25" customHeight="1" x14ac:dyDescent="0.25">
      <c r="B25" s="40"/>
    </row>
    <row r="26" spans="2:21" ht="14.25" customHeight="1" x14ac:dyDescent="0.25">
      <c r="B26" s="41"/>
      <c r="C26" s="40"/>
    </row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</sheetData>
  <sheetProtection algorithmName="SHA-512" hashValue="tofMrJW73Yqh7p5nG0j8JheSbQ64xjFX4w8E2bkc//NSfhgaHbJYgERhKKJjh+8R7dDQp6HYBFukGvD7zzTAcw==" saltValue="VExleZtidbRzSoCLHHTxPA==" spinCount="100000" sheet="1" objects="1" scenarios="1"/>
  <mergeCells count="32">
    <mergeCell ref="B1:C1"/>
    <mergeCell ref="B23:G23"/>
    <mergeCell ref="Q23:S23"/>
    <mergeCell ref="B22:G22"/>
    <mergeCell ref="Q22:S22"/>
    <mergeCell ref="L7:L10"/>
    <mergeCell ref="L12:L13"/>
    <mergeCell ref="L14:L16"/>
    <mergeCell ref="L17:L20"/>
    <mergeCell ref="J7:J10"/>
    <mergeCell ref="J12:J13"/>
    <mergeCell ref="J14:J16"/>
    <mergeCell ref="J17:J20"/>
    <mergeCell ref="I17:I20"/>
    <mergeCell ref="I14:I16"/>
    <mergeCell ref="I12:I13"/>
    <mergeCell ref="U7:U10"/>
    <mergeCell ref="T7:T10"/>
    <mergeCell ref="U14:U16"/>
    <mergeCell ref="T12:T13"/>
    <mergeCell ref="T14:T16"/>
    <mergeCell ref="U17:U20"/>
    <mergeCell ref="I7:I10"/>
    <mergeCell ref="T17:T20"/>
    <mergeCell ref="N7:N10"/>
    <mergeCell ref="N12:N13"/>
    <mergeCell ref="M12:M13"/>
    <mergeCell ref="M7:M10"/>
    <mergeCell ref="M14:M16"/>
    <mergeCell ref="N14:N16"/>
    <mergeCell ref="M17:M20"/>
    <mergeCell ref="N17:N20"/>
  </mergeCells>
  <conditionalFormatting sqref="B7:B20">
    <cfRule type="containsBlanks" dxfId="12" priority="61">
      <formula>LEN(TRIM(B7))=0</formula>
    </cfRule>
  </conditionalFormatting>
  <conditionalFormatting sqref="B7:B20">
    <cfRule type="cellIs" dxfId="11" priority="56" operator="greaterThanOrEqual">
      <formula>1</formula>
    </cfRule>
  </conditionalFormatting>
  <conditionalFormatting sqref="S7:S20">
    <cfRule type="cellIs" dxfId="10" priority="53" operator="equal">
      <formula>"VYHOVUJE"</formula>
    </cfRule>
  </conditionalFormatting>
  <conditionalFormatting sqref="S7:S20">
    <cfRule type="cellIs" dxfId="9" priority="52" operator="equal">
      <formula>"NEVYHOVUJE"</formula>
    </cfRule>
  </conditionalFormatting>
  <conditionalFormatting sqref="G7:G20 Q7:Q20">
    <cfRule type="containsBlanks" dxfId="8" priority="33">
      <formula>LEN(TRIM(G7))=0</formula>
    </cfRule>
  </conditionalFormatting>
  <conditionalFormatting sqref="G7:G20 Q7:Q20">
    <cfRule type="notContainsBlanks" dxfId="7" priority="31">
      <formula>LEN(TRIM(G7))&gt;0</formula>
    </cfRule>
  </conditionalFormatting>
  <conditionalFormatting sqref="G7:G20 Q7:Q20">
    <cfRule type="notContainsBlanks" dxfId="6" priority="30">
      <formula>LEN(TRIM(G7))&gt;0</formula>
    </cfRule>
  </conditionalFormatting>
  <conditionalFormatting sqref="G7:G20">
    <cfRule type="notContainsBlanks" dxfId="5" priority="29">
      <formula>LEN(TRIM(G7))&gt;0</formula>
    </cfRule>
  </conditionalFormatting>
  <conditionalFormatting sqref="H7:H20">
    <cfRule type="containsBlanks" dxfId="4" priority="7">
      <formula>LEN(TRIM(H7))=0</formula>
    </cfRule>
  </conditionalFormatting>
  <conditionalFormatting sqref="H7:H20">
    <cfRule type="notContainsBlanks" dxfId="3" priority="8">
      <formula>LEN(TRIM(H7))&gt;0</formula>
    </cfRule>
  </conditionalFormatting>
  <conditionalFormatting sqref="H7:H20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20">
    <cfRule type="containsBlanks" dxfId="0" priority="2">
      <formula>LEN(TRIM(D8))=0</formula>
    </cfRule>
  </conditionalFormatting>
  <dataValidations count="2">
    <dataValidation type="list" showInputMessage="1" showErrorMessage="1" sqref="J7 H7:H20" xr:uid="{00000000-0002-0000-0000-000001000000}">
      <formula1>"ANO,NE"</formula1>
    </dataValidation>
    <dataValidation type="list" showInputMessage="1" showErrorMessage="1" sqref="E7:E20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2022-08-05T13:51:37Z</cp:lastPrinted>
  <dcterms:created xsi:type="dcterms:W3CDTF">2014-03-05T12:43:32Z</dcterms:created>
  <dcterms:modified xsi:type="dcterms:W3CDTF">2022-10-07T12:12:15Z</dcterms:modified>
</cp:coreProperties>
</file>