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00\1 výzva\"/>
    </mc:Choice>
  </mc:AlternateContent>
  <xr:revisionPtr revIDLastSave="0" documentId="13_ncr:1_{E6F60E7A-54F2-42D8-AB3E-F719E1A9BBE1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S8" i="1"/>
  <c r="T8" i="1"/>
  <c r="S9" i="1"/>
  <c r="T9" i="1"/>
  <c r="S10" i="1"/>
  <c r="T10" i="1"/>
  <c r="S11" i="1"/>
  <c r="T11" i="1"/>
  <c r="S12" i="1"/>
  <c r="T12" i="1"/>
  <c r="S13" i="1"/>
  <c r="T13" i="1"/>
  <c r="S7" i="1"/>
  <c r="T7" i="1"/>
  <c r="P7" i="1"/>
  <c r="Q16" i="1" l="1"/>
  <c r="R16" i="1"/>
</calcChain>
</file>

<file path=xl/sharedStrings.xml><?xml version="1.0" encoding="utf-8"?>
<sst xmlns="http://schemas.openxmlformats.org/spreadsheetml/2006/main" count="93" uniqueCount="61">
  <si>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</si>
  <si>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</si>
  <si>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</si>
  <si>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</si>
  <si>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</si>
  <si>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</si>
  <si>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</si>
  <si>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</si>
  <si>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</si>
  <si>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</si>
  <si>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</si>
  <si>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</si>
  <si>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</si>
  <si>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</si>
  <si>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</si>
  <si>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</si>
  <si>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</si>
  <si>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</si>
  <si>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</si>
  <si>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</si>
  <si>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</si>
  <si>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</si>
  <si>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</si>
  <si>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</si>
  <si>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</si>
  <si>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</si>
  <si>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</si>
  <si>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</si>
  <si>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</si>
  <si>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</si>
  <si>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</si>
  <si>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</si>
  <si>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</si>
  <si>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100 - 2022 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</si>
  <si>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</si>
  <si>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</si>
  <si>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Šmídl, UN 558, 2x F2; Matoušek, UN557,3xF2</t>
  </si>
  <si>
    <t>Externí disk</t>
  </si>
  <si>
    <t>Ing. Jaroslav Šebesta, 
Tel.: 37763 2131</t>
  </si>
  <si>
    <t>Technická 8, 
301 00 Plzeň,
Fakulta aplikovaných věd - Nové technologie pro informační společnost,
místnost UC 431</t>
  </si>
  <si>
    <t>Rozhraní min.: USB-C, USB 3.2 Gen 1.
Formát: 2,5".
Kapacita min. 4TB.
Otáčky min. 5400.
Vyrovnávací paměť min. 8 MB.
Rychlost čtení/zápisu dat min. 460 MB/s.
Rozměry max. 90 x 115 x 22 mm.
Hotnost max. 250 g.</t>
  </si>
  <si>
    <t>SSD disk</t>
  </si>
  <si>
    <t>Záruka na zboží min. 36 měsíců.</t>
  </si>
  <si>
    <t>UN 559, Psutka 2xTZ195406, Pražák 1xTZ 237995</t>
  </si>
  <si>
    <t>Název projektu: Výzkum a vývoj inteligentních komponent pokročilých technologií pro plzeňskou metropolitní oblast (InteCom)
Číslo projektu: CZ.02.1.01/0.0/0.0/17_048/0007267</t>
  </si>
  <si>
    <t>HDD</t>
  </si>
  <si>
    <t>SSD externí disk</t>
  </si>
  <si>
    <t>UN 532, Lehečka  1xTZ 224864</t>
  </si>
  <si>
    <t xml:space="preserve">UN 558, Šmídl, 1xF2; UN 533, Zajíc, 2xF2 </t>
  </si>
  <si>
    <t>UN 533, Zajíc, spotř. Materiál</t>
  </si>
  <si>
    <t>Interní 3,5" HDD.
Provoz 24/7 (nepřetržitý provoz).
SATA III rozhraní.
Kapacita min. 16TB.
Min. rychlost čtení i zápisu min. 260 MB/s.
MTBF (milionu hodin): min. 2,5.
Vhodný pro servery a datová úložiště.</t>
  </si>
  <si>
    <t>Externí SSD o kapacitě min. 2 TB.
Rozhraní USB 3.2 Gen2 typ-C.
Rychlost čtení/zápisu min. 1000 MB/s.
Úroveň krytí IP55.
Max. rozměry 10 x 100 x 50 mm.
Podpora šifrování alespoň 256-bit AES.</t>
  </si>
  <si>
    <t>Čtečka paměťových karet</t>
  </si>
  <si>
    <t>Možností zapojení paměťových karet M2, MMC, MS, SD, Micro SD.</t>
  </si>
  <si>
    <t>SSD disk typ M.2</t>
  </si>
  <si>
    <t>Externí HDD</t>
  </si>
  <si>
    <t>UN 561, Kanis 1xTZ 224864</t>
  </si>
  <si>
    <t>UN 561, Kanis 1xF2</t>
  </si>
  <si>
    <t>Kapacita min. 2TB.
Rozhraní PCIe Gen 3.0 x4 NVMe.
Rychlost čtení/zápisu až 3500/3300 MB/s.
Životnost min. 1200TBW.
Záruka min. 36 měsíců.</t>
  </si>
  <si>
    <t>Externí disk 2,5" s připojením Micro USB-B.
Rozhraní USB 3.2 Gen 1 (USB 3.0).
Kapacita min. 2000GB.
Záruka min. 36 měsíců.</t>
  </si>
  <si>
    <t>SSD disk 2,5"", SATA III.
Životnost disku min. 2000 TBW.
Kapacita minimálně 960 GB.
Rychlost čtení min. 530 MB/s, náhodné čtení min. 95 000 IOPS.
Rychlost zápisu min. 500 MB/s, náhodný zápis min. 36 000 IOPS.
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</si>
</sst>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8" fillId="3" borderId="18" xfId="0" applyNumberFormat="1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4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6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0" xfId="0" applyNumberFormat="1" applyFont="1" applyFill="1" applyBorder="1" applyAlignment="1">
      <alignment horizontal="center" vertical="center" wrapText="1"/>
    </xf>
    <xf numFmtId="0" fontId="8" fillId="3" borderId="25" xfId="0" applyNumberFormat="1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8" fillId="3" borderId="26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3" zoomScale="46" zoomScaleNormal="46" workbookViewId="0">
      <selection activeCell="G14" sqref="G14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74.44140625" style="1" customWidth="1"/>
    <col min="7" max="7" width="26.109375" style="4" bestFit="1" customWidth="1"/>
    <col min="8" max="8" width="25.44140625" style="4" customWidth="1"/>
    <col min="9" max="9" width="24.6640625" style="4" customWidth="1"/>
    <col min="10" max="10" width="16.44140625" style="1" customWidth="1"/>
    <col min="11" max="11" width="47.109375" style="5" customWidth="1"/>
    <col min="12" max="12" width="36.109375" style="5" customWidth="1"/>
    <col min="13" max="13" width="25.88671875" style="5" customWidth="1"/>
    <col min="14" max="14" width="37.5546875" style="4" customWidth="1"/>
    <col min="15" max="15" width="26.332031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129" t="s">
        <v>33</v>
      </c>
      <c r="C1" s="130"/>
      <c r="D1" s="130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28"/>
      <c r="E3" s="128"/>
      <c r="F3" s="12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28"/>
      <c r="E4" s="128"/>
      <c r="F4" s="128"/>
      <c r="G4" s="128"/>
      <c r="H4" s="12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131" t="s">
        <v>2</v>
      </c>
      <c r="H5" s="13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35</v>
      </c>
      <c r="P6" s="41" t="s">
        <v>21</v>
      </c>
      <c r="Q6" s="39" t="s">
        <v>5</v>
      </c>
      <c r="R6" s="43" t="s">
        <v>6</v>
      </c>
      <c r="S6" s="127" t="s">
        <v>7</v>
      </c>
      <c r="T6" s="127" t="s">
        <v>8</v>
      </c>
      <c r="U6" s="41" t="s">
        <v>22</v>
      </c>
      <c r="V6" s="41" t="s">
        <v>23</v>
      </c>
    </row>
    <row r="7" spans="1:22" ht="155.25" customHeight="1" thickTop="1" thickBot="1" x14ac:dyDescent="0.35">
      <c r="A7" s="20"/>
      <c r="B7" s="69">
        <v>1</v>
      </c>
      <c r="C7" s="70" t="s">
        <v>37</v>
      </c>
      <c r="D7" s="71">
        <v>5</v>
      </c>
      <c r="E7" s="72" t="s">
        <v>25</v>
      </c>
      <c r="F7" s="85" t="s">
        <v>40</v>
      </c>
      <c r="G7" s="165">
        <v>1</v>
      </c>
      <c r="H7" s="73" t="s">
        <v>34</v>
      </c>
      <c r="I7" s="74" t="s">
        <v>30</v>
      </c>
      <c r="J7" s="75" t="s">
        <v>34</v>
      </c>
      <c r="K7" s="76"/>
      <c r="L7" s="77"/>
      <c r="M7" s="84" t="s">
        <v>38</v>
      </c>
      <c r="N7" s="84" t="s">
        <v>39</v>
      </c>
      <c r="O7" s="78">
        <v>21</v>
      </c>
      <c r="P7" s="79">
        <f>D7*Q7</f>
        <v>17500</v>
      </c>
      <c r="Q7" s="80">
        <v>3500</v>
      </c>
      <c r="R7" s="171"/>
      <c r="S7" s="81">
        <f>D7*R7</f>
        <v>0</v>
      </c>
      <c r="T7" s="82" t="str">
        <f t="shared" ref="T7" si="0">IF(ISNUMBER(R7), IF(R7&gt;Q7,"NEVYHOVUJE","VYHOVUJE")," ")</f>
        <v xml:space="preserve"> </v>
      </c>
      <c r="U7" s="83" t="s">
        <v>36</v>
      </c>
      <c r="V7" s="72" t="s">
        <v>11</v>
      </c>
    </row>
    <row r="8" spans="1:22" ht="111" customHeight="1" thickBot="1" x14ac:dyDescent="0.35">
      <c r="A8" s="20"/>
      <c r="B8" s="86">
        <v>2</v>
      </c>
      <c r="C8" s="87" t="s">
        <v>41</v>
      </c>
      <c r="D8" s="88">
        <v>3</v>
      </c>
      <c r="E8" s="89" t="s">
        <v>25</v>
      </c>
      <c r="F8" s="126" t="s">
        <v>60</v>
      </c>
      <c r="G8" s="166">
        <v>1</v>
      </c>
      <c r="H8" s="90" t="s">
        <v>34</v>
      </c>
      <c r="I8" s="91" t="s">
        <v>30</v>
      </c>
      <c r="J8" s="92" t="s">
        <v>31</v>
      </c>
      <c r="K8" s="91" t="s">
        <v>44</v>
      </c>
      <c r="L8" s="93" t="s">
        <v>42</v>
      </c>
      <c r="M8" s="94" t="s">
        <v>38</v>
      </c>
      <c r="N8" s="94" t="s">
        <v>39</v>
      </c>
      <c r="O8" s="95">
        <v>21</v>
      </c>
      <c r="P8" s="96">
        <f>D8*Q8</f>
        <v>21750</v>
      </c>
      <c r="Q8" s="97">
        <v>7250</v>
      </c>
      <c r="R8" s="172"/>
      <c r="S8" s="98">
        <f>D8*R8</f>
        <v>0</v>
      </c>
      <c r="T8" s="99" t="str">
        <f t="shared" ref="T8:T13" si="1">IF(ISNUMBER(R8), IF(R8&gt;Q8,"NEVYHOVUJE","VYHOVUJE")," ")</f>
        <v xml:space="preserve"> </v>
      </c>
      <c r="U8" s="100" t="s">
        <v>43</v>
      </c>
      <c r="V8" s="89" t="s">
        <v>11</v>
      </c>
    </row>
    <row r="9" spans="1:22" ht="128.25" customHeight="1" x14ac:dyDescent="0.3">
      <c r="A9" s="20"/>
      <c r="B9" s="101">
        <v>3</v>
      </c>
      <c r="C9" s="102" t="s">
        <v>45</v>
      </c>
      <c r="D9" s="103">
        <v>1</v>
      </c>
      <c r="E9" s="104" t="s">
        <v>25</v>
      </c>
      <c r="F9" s="122" t="s">
        <v>50</v>
      </c>
      <c r="G9" s="167">
        <v>1</v>
      </c>
      <c r="H9" s="105" t="s">
        <v>34</v>
      </c>
      <c r="I9" s="142" t="s">
        <v>30</v>
      </c>
      <c r="J9" s="145" t="s">
        <v>34</v>
      </c>
      <c r="K9" s="153"/>
      <c r="L9" s="161"/>
      <c r="M9" s="156" t="s">
        <v>38</v>
      </c>
      <c r="N9" s="156" t="s">
        <v>39</v>
      </c>
      <c r="O9" s="148">
        <v>21</v>
      </c>
      <c r="P9" s="107">
        <f>D9*Q9</f>
        <v>9700</v>
      </c>
      <c r="Q9" s="108">
        <v>9700</v>
      </c>
      <c r="R9" s="173"/>
      <c r="S9" s="109">
        <f>D9*R9</f>
        <v>0</v>
      </c>
      <c r="T9" s="110" t="str">
        <f t="shared" si="1"/>
        <v xml:space="preserve"> </v>
      </c>
      <c r="U9" s="111" t="s">
        <v>47</v>
      </c>
      <c r="V9" s="104" t="s">
        <v>11</v>
      </c>
    </row>
    <row r="10" spans="1:22" ht="124.5" customHeight="1" x14ac:dyDescent="0.3">
      <c r="A10" s="20"/>
      <c r="B10" s="48">
        <v>4</v>
      </c>
      <c r="C10" s="49" t="s">
        <v>46</v>
      </c>
      <c r="D10" s="50">
        <v>3</v>
      </c>
      <c r="E10" s="51" t="s">
        <v>25</v>
      </c>
      <c r="F10" s="123" t="s">
        <v>51</v>
      </c>
      <c r="G10" s="168">
        <v>1</v>
      </c>
      <c r="H10" s="52" t="s">
        <v>34</v>
      </c>
      <c r="I10" s="143"/>
      <c r="J10" s="146"/>
      <c r="K10" s="159"/>
      <c r="L10" s="162"/>
      <c r="M10" s="157"/>
      <c r="N10" s="157"/>
      <c r="O10" s="149"/>
      <c r="P10" s="53">
        <f>D10*Q10</f>
        <v>15750</v>
      </c>
      <c r="Q10" s="54">
        <v>5250</v>
      </c>
      <c r="R10" s="174"/>
      <c r="S10" s="55">
        <f>D10*R10</f>
        <v>0</v>
      </c>
      <c r="T10" s="56" t="str">
        <f t="shared" si="1"/>
        <v xml:space="preserve"> </v>
      </c>
      <c r="U10" s="57" t="s">
        <v>48</v>
      </c>
      <c r="V10" s="51" t="s">
        <v>11</v>
      </c>
    </row>
    <row r="11" spans="1:22" ht="56.25" customHeight="1" thickBot="1" x14ac:dyDescent="0.35">
      <c r="A11" s="20"/>
      <c r="B11" s="112">
        <v>5</v>
      </c>
      <c r="C11" s="113" t="s">
        <v>52</v>
      </c>
      <c r="D11" s="114">
        <v>1</v>
      </c>
      <c r="E11" s="115" t="s">
        <v>25</v>
      </c>
      <c r="F11" s="124" t="s">
        <v>53</v>
      </c>
      <c r="G11" s="169">
        <v>1</v>
      </c>
      <c r="H11" s="116" t="s">
        <v>34</v>
      </c>
      <c r="I11" s="144"/>
      <c r="J11" s="147"/>
      <c r="K11" s="160"/>
      <c r="L11" s="163"/>
      <c r="M11" s="158"/>
      <c r="N11" s="158"/>
      <c r="O11" s="150"/>
      <c r="P11" s="117">
        <f>D11*Q11</f>
        <v>400</v>
      </c>
      <c r="Q11" s="118">
        <v>400</v>
      </c>
      <c r="R11" s="175"/>
      <c r="S11" s="119">
        <f>D11*R11</f>
        <v>0</v>
      </c>
      <c r="T11" s="120" t="str">
        <f t="shared" si="1"/>
        <v xml:space="preserve"> </v>
      </c>
      <c r="U11" s="121" t="s">
        <v>49</v>
      </c>
      <c r="V11" s="115" t="s">
        <v>12</v>
      </c>
    </row>
    <row r="12" spans="1:22" ht="91.5" customHeight="1" x14ac:dyDescent="0.3">
      <c r="A12" s="20"/>
      <c r="B12" s="101">
        <v>6</v>
      </c>
      <c r="C12" s="102" t="s">
        <v>54</v>
      </c>
      <c r="D12" s="103">
        <v>1</v>
      </c>
      <c r="E12" s="104" t="s">
        <v>25</v>
      </c>
      <c r="F12" s="122" t="s">
        <v>58</v>
      </c>
      <c r="G12" s="167">
        <v>1</v>
      </c>
      <c r="H12" s="105" t="s">
        <v>34</v>
      </c>
      <c r="I12" s="142" t="s">
        <v>30</v>
      </c>
      <c r="J12" s="145" t="s">
        <v>34</v>
      </c>
      <c r="K12" s="153"/>
      <c r="L12" s="106" t="s">
        <v>42</v>
      </c>
      <c r="M12" s="156" t="s">
        <v>38</v>
      </c>
      <c r="N12" s="156" t="s">
        <v>39</v>
      </c>
      <c r="O12" s="148">
        <v>21</v>
      </c>
      <c r="P12" s="107">
        <f>D12*Q12</f>
        <v>5000</v>
      </c>
      <c r="Q12" s="108">
        <v>5000</v>
      </c>
      <c r="R12" s="173"/>
      <c r="S12" s="109">
        <f>D12*R12</f>
        <v>0</v>
      </c>
      <c r="T12" s="110" t="str">
        <f t="shared" si="1"/>
        <v xml:space="preserve"> </v>
      </c>
      <c r="U12" s="111" t="s">
        <v>56</v>
      </c>
      <c r="V12" s="104" t="s">
        <v>11</v>
      </c>
    </row>
    <row r="13" spans="1:22" ht="91.5" customHeight="1" thickBot="1" x14ac:dyDescent="0.35">
      <c r="A13" s="20"/>
      <c r="B13" s="58">
        <v>7</v>
      </c>
      <c r="C13" s="59" t="s">
        <v>55</v>
      </c>
      <c r="D13" s="60">
        <v>1</v>
      </c>
      <c r="E13" s="61" t="s">
        <v>25</v>
      </c>
      <c r="F13" s="125" t="s">
        <v>59</v>
      </c>
      <c r="G13" s="170">
        <v>1</v>
      </c>
      <c r="H13" s="62" t="s">
        <v>34</v>
      </c>
      <c r="I13" s="151"/>
      <c r="J13" s="152"/>
      <c r="K13" s="154"/>
      <c r="L13" s="63" t="s">
        <v>42</v>
      </c>
      <c r="M13" s="164"/>
      <c r="N13" s="164"/>
      <c r="O13" s="155"/>
      <c r="P13" s="64">
        <f>D13*Q13</f>
        <v>1700</v>
      </c>
      <c r="Q13" s="65">
        <v>1700</v>
      </c>
      <c r="R13" s="176"/>
      <c r="S13" s="66">
        <f>D13*R13</f>
        <v>0</v>
      </c>
      <c r="T13" s="67" t="str">
        <f t="shared" si="1"/>
        <v xml:space="preserve"> </v>
      </c>
      <c r="U13" s="68" t="s">
        <v>57</v>
      </c>
      <c r="V13" s="61" t="s">
        <v>11</v>
      </c>
    </row>
    <row r="14" spans="1:22" ht="17.399999999999999" customHeight="1" thickTop="1" thickBot="1" x14ac:dyDescent="0.35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5">
      <c r="B15" s="140" t="s">
        <v>29</v>
      </c>
      <c r="C15" s="140"/>
      <c r="D15" s="140"/>
      <c r="E15" s="140"/>
      <c r="F15" s="140"/>
      <c r="G15" s="140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37" t="s">
        <v>10</v>
      </c>
      <c r="S15" s="138"/>
      <c r="T15" s="139"/>
      <c r="U15" s="24"/>
      <c r="V15" s="25"/>
    </row>
    <row r="16" spans="1:22" ht="50.4" customHeight="1" thickTop="1" thickBot="1" x14ac:dyDescent="0.35">
      <c r="B16" s="141" t="s">
        <v>27</v>
      </c>
      <c r="C16" s="141"/>
      <c r="D16" s="141"/>
      <c r="E16" s="141"/>
      <c r="F16" s="141"/>
      <c r="G16" s="141"/>
      <c r="H16" s="141"/>
      <c r="I16" s="26"/>
      <c r="L16" s="9"/>
      <c r="M16" s="9"/>
      <c r="N16" s="9"/>
      <c r="O16" s="27"/>
      <c r="P16" s="27"/>
      <c r="Q16" s="28">
        <f>SUM(P7:P13)</f>
        <v>71800</v>
      </c>
      <c r="R16" s="134">
        <f>SUM(S7:S13)</f>
        <v>0</v>
      </c>
      <c r="S16" s="135"/>
      <c r="T16" s="136"/>
    </row>
    <row r="17" spans="2:19" ht="15" thickTop="1" x14ac:dyDescent="0.3">
      <c r="B17" s="133" t="s">
        <v>28</v>
      </c>
      <c r="C17" s="133"/>
      <c r="D17" s="133"/>
      <c r="E17" s="133"/>
      <c r="F17" s="133"/>
      <c r="G17" s="133"/>
      <c r="H17" s="12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6"/>
      <c r="C18" s="46"/>
      <c r="D18" s="46"/>
      <c r="E18" s="46"/>
      <c r="F18" s="46"/>
      <c r="G18" s="128"/>
      <c r="H18" s="12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6"/>
      <c r="C19" s="46"/>
      <c r="D19" s="46"/>
      <c r="E19" s="46"/>
      <c r="F19" s="46"/>
      <c r="G19" s="128"/>
      <c r="H19" s="12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3">
      <c r="B20" s="46"/>
      <c r="C20" s="46"/>
      <c r="D20" s="46"/>
      <c r="E20" s="46"/>
      <c r="F20" s="46"/>
      <c r="G20" s="128"/>
      <c r="H20" s="12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128"/>
      <c r="H21" s="12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128"/>
      <c r="H23" s="12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128"/>
      <c r="H24" s="12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128"/>
      <c r="H25" s="12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128"/>
      <c r="H26" s="12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128"/>
      <c r="H27" s="12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128"/>
      <c r="H28" s="12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128"/>
      <c r="H29" s="12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128"/>
      <c r="H30" s="12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128"/>
      <c r="H31" s="12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128"/>
      <c r="H32" s="12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28"/>
      <c r="H33" s="12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28"/>
      <c r="H34" s="12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28"/>
      <c r="H35" s="12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28"/>
      <c r="H36" s="12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28"/>
      <c r="H37" s="12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28"/>
      <c r="H38" s="12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28"/>
      <c r="H39" s="12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28"/>
      <c r="H40" s="12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28"/>
      <c r="H41" s="12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28"/>
      <c r="H42" s="12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28"/>
      <c r="H43" s="12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28"/>
      <c r="H44" s="12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28"/>
      <c r="H45" s="12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28"/>
      <c r="H46" s="12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28"/>
      <c r="H47" s="12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28"/>
      <c r="H48" s="12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28"/>
      <c r="H49" s="12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28"/>
      <c r="H50" s="12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28"/>
      <c r="H51" s="12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28"/>
      <c r="H52" s="12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28"/>
      <c r="H53" s="12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28"/>
      <c r="H54" s="12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28"/>
      <c r="H55" s="12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28"/>
      <c r="H56" s="12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28"/>
      <c r="H57" s="12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28"/>
      <c r="H58" s="12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28"/>
      <c r="H59" s="12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28"/>
      <c r="H60" s="12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28"/>
      <c r="H61" s="12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28"/>
      <c r="H62" s="12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28"/>
      <c r="H63" s="12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28"/>
      <c r="H64" s="12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28"/>
      <c r="H65" s="12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28"/>
      <c r="H66" s="12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28"/>
      <c r="H67" s="12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28"/>
      <c r="H68" s="12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28"/>
      <c r="H69" s="12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28"/>
      <c r="H70" s="12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28"/>
      <c r="H71" s="12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28"/>
      <c r="H72" s="12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28"/>
      <c r="H73" s="12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28"/>
      <c r="H74" s="12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28"/>
      <c r="H75" s="12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28"/>
      <c r="H76" s="12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28"/>
      <c r="H77" s="12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28"/>
      <c r="H78" s="12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28"/>
      <c r="H79" s="12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28"/>
      <c r="H80" s="12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28"/>
      <c r="H81" s="12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28"/>
      <c r="H82" s="12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28"/>
      <c r="H83" s="12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28"/>
      <c r="H84" s="12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28"/>
      <c r="H85" s="12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28"/>
      <c r="H86" s="12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28"/>
      <c r="H87" s="12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28"/>
      <c r="H88" s="12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28"/>
      <c r="H89" s="12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28"/>
      <c r="H90" s="12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28"/>
      <c r="H91" s="12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28"/>
      <c r="H92" s="12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28"/>
      <c r="H93" s="12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28"/>
      <c r="H94" s="12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28"/>
      <c r="H95" s="12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28"/>
      <c r="H96" s="12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28"/>
      <c r="H97" s="12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28"/>
      <c r="H98" s="12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28"/>
      <c r="H99" s="12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28"/>
      <c r="H100" s="12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28"/>
      <c r="H101" s="12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28"/>
      <c r="H102" s="128"/>
      <c r="I102" s="11"/>
      <c r="J102" s="11"/>
      <c r="K102" s="11"/>
      <c r="L102" s="11"/>
      <c r="M102" s="11"/>
      <c r="N102" s="6"/>
      <c r="O102" s="6"/>
      <c r="P102" s="6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</sheetData>
  <sheetProtection algorithmName="SHA-512" hashValue="SVBVtZe+fIy7AOJCOZODnhqU7UelY65zxTW9tDChFHX1g7O9ubhzFLggaBA8vtRyu7V9FaU9PGS1W/bgbCN3/g==" saltValue="jr9A8dEfEGs5718lPzyVSQ==" spinCount="100000" sheet="1" objects="1" scenarios="1"/>
  <mergeCells count="20">
    <mergeCell ref="M12:M13"/>
    <mergeCell ref="N12:N13"/>
    <mergeCell ref="M9:M11"/>
    <mergeCell ref="N9:N11"/>
    <mergeCell ref="K9:K11"/>
    <mergeCell ref="L9:L11"/>
    <mergeCell ref="B1:D1"/>
    <mergeCell ref="G5:H5"/>
    <mergeCell ref="B17:G17"/>
    <mergeCell ref="R16:T16"/>
    <mergeCell ref="R15:T15"/>
    <mergeCell ref="B15:G15"/>
    <mergeCell ref="B16:H16"/>
    <mergeCell ref="I9:I11"/>
    <mergeCell ref="J9:J11"/>
    <mergeCell ref="O9:O11"/>
    <mergeCell ref="I12:I13"/>
    <mergeCell ref="J12:J13"/>
    <mergeCell ref="K12:K13"/>
    <mergeCell ref="O12:O13"/>
  </mergeCells>
  <conditionalFormatting sqref="D7:D13 B7:B13">
    <cfRule type="containsBlanks" dxfId="7" priority="76">
      <formula>LEN(TRIM(B7))=0</formula>
    </cfRule>
  </conditionalFormatting>
  <conditionalFormatting sqref="B7:B13">
    <cfRule type="cellIs" dxfId="6" priority="73" operator="greaterThanOrEqual">
      <formula>1</formula>
    </cfRule>
  </conditionalFormatting>
  <conditionalFormatting sqref="T7:T13">
    <cfRule type="cellIs" dxfId="5" priority="60" operator="equal">
      <formula>"VYHOVUJE"</formula>
    </cfRule>
  </conditionalFormatting>
  <conditionalFormatting sqref="T7:T13">
    <cfRule type="cellIs" dxfId="4" priority="59" operator="equal">
      <formula>"NEVYHOVUJE"</formula>
    </cfRule>
  </conditionalFormatting>
  <conditionalFormatting sqref="G7:H13 R7:R13">
    <cfRule type="containsBlanks" dxfId="3" priority="53">
      <formula>LEN(TRIM(G7))=0</formula>
    </cfRule>
  </conditionalFormatting>
  <conditionalFormatting sqref="G7:H13 R7:R13">
    <cfRule type="notContainsBlanks" dxfId="2" priority="51">
      <formula>LEN(TRIM(G7))&gt;0</formula>
    </cfRule>
  </conditionalFormatting>
  <conditionalFormatting sqref="G7:H13 R7:R13">
    <cfRule type="notContainsBlanks" dxfId="1" priority="50">
      <formula>LEN(TRIM(G7))&gt;0</formula>
    </cfRule>
  </conditionalFormatting>
  <conditionalFormatting sqref="G7:H13">
    <cfRule type="notContainsBlanks" dxfId="0" priority="49">
      <formula>LEN(TRIM(G7))&gt;0</formula>
    </cfRule>
  </conditionalFormatting>
  <dataValidations count="2">
    <dataValidation type="list" allowBlank="1" showInputMessage="1" showErrorMessage="1" sqref="J7:J9 J12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2022-09-23T09:52:17Z</cp:lastPrinted>
  <dcterms:created xsi:type="dcterms:W3CDTF">2014-03-05T12:43:32Z</dcterms:created>
  <dcterms:modified xsi:type="dcterms:W3CDTF">2022-09-23T12:23:04Z</dcterms:modified>
</cp:coreProperties>
</file>