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/>
  <mc:AlternateContent xmlns:mc="http://schemas.openxmlformats.org/markup-compatibility/2006">
    <mc:Choice Requires="x15">
      <x15ac:absPath xmlns:x15ac="http://schemas.microsoft.com/office/spreadsheetml/2010/11/ac" url="D:\USERS\ksekyrov\Desktop\VT III.102-2022\"/>
    </mc:Choice>
  </mc:AlternateContent>
  <xr:revisionPtr revIDLastSave="0" documentId="13_ncr:1_{EA0598CE-A269-49B1-A753-D05DBD302BA7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Výpočetní technika" sheetId="1" r:id="rId1"/>
  </sheets>
  <definedNames>
    <definedName name="_xlnm.Print_Area" localSheetId="0">'Výpočetní technika'!$B$1:$V$14</definedName>
  </definedNames>
  <calcPr calcId="191029"/>
</workbook>
</file>

<file path=xl/calcChain.xml><?xml version="1.0" encoding="utf-8"?>
<calcChain xmlns="http://schemas.openxmlformats.org/spreadsheetml/2006/main">
  <c r="P9" i="1" l="1"/>
  <c r="S9" i="1"/>
  <c r="T9" i="1"/>
  <c r="P8" i="1" l="1"/>
  <c r="S8" i="1"/>
  <c r="T8" i="1"/>
  <c r="S7" i="1"/>
  <c r="P10" i="1"/>
  <c r="S10" i="1"/>
  <c r="T10" i="1"/>
  <c r="P7" i="1"/>
  <c r="T7" i="1" l="1"/>
  <c r="Q13" i="1"/>
  <c r="R13" i="1"/>
</calcChain>
</file>

<file path=xl/sharedStrings.xml><?xml version="1.0" encoding="utf-8"?>
<sst xmlns="http://schemas.openxmlformats.org/spreadsheetml/2006/main" count="59" uniqueCount="49">
  <si>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</si>
  <si>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</si>
  <si>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</si>
  <si>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</si>
  <si>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</si>
  <si>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</si>
  <si>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</si>
  <si>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</si>
  <si>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</si>
  <si>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</si>
  <si>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</si>
  <si>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</si>
  <si>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30231310-3 - Ploché monitory</t>
  </si>
  <si>
    <t>30236000-2 - Různé počítačové vybavení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</si>
  <si>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</si>
  <si>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</si>
  <si>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</si>
  <si>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</si>
  <si>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</si>
  <si>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</si>
  <si>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</si>
  <si>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</si>
  <si>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</si>
  <si>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</si>
  <si>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</si>
  <si>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</si>
  <si>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</si>
  <si>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</si>
  <si>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</si>
  <si>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</si>
  <si>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</si>
  <si>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NE</t>
  </si>
  <si>
    <t xml:space="preserve">Příloha č. 2 Kupní smlouvy - technická specifikace
Výpočetní technika (III.) 102 - 2022 </t>
  </si>
  <si>
    <t>Společná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</si>
  <si>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</si>
  <si>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</si>
  <si>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Digitalizace a rozvoj flexibilních forem vzdělávání na ZČU - DIGIFLEX
Číslo projektu: NPO_ZČU_MSMT-16584/2022</t>
  </si>
  <si>
    <t>do 15.12.2022</t>
  </si>
  <si>
    <t>Termín dodání</t>
  </si>
  <si>
    <t>Ing. Petr Pfauser, 
Tel.: 37763 6717</t>
  </si>
  <si>
    <t>Univerzitní 28, 
301 00 Plzeň,
Fakulta designu a umění Ladislava Sutnara - Děkanát,
místnost LS 230</t>
  </si>
  <si>
    <t>Záruka na zboží min. 60 měsíců u zákazníka.</t>
  </si>
  <si>
    <r>
      <t xml:space="preserve">Procesor s výkonem minimálně 13 000 bodů podle Passmark CPU Mark na adrese </t>
    </r>
    <r>
      <rPr>
        <i/>
        <sz val="11"/>
        <color theme="1"/>
        <rFont val="Calibri"/>
        <family val="2"/>
        <charset val="238"/>
        <scheme val="minor"/>
      </rPr>
      <t xml:space="preserve">http://www.cpubenchmark.net/high_end_cpus.html .
</t>
    </r>
    <r>
      <rPr>
        <sz val="11"/>
        <color theme="1"/>
        <rFont val="Calibri"/>
        <family val="2"/>
        <charset val="238"/>
        <scheme val="minor"/>
      </rPr>
      <t xml:space="preserve">Paměť min. 16GB DDR5 4800 MHz v jednom slotu.
Grafická karta s výkonem min. 2 500 bodů podle Passmark GPU na adrese </t>
    </r>
    <r>
      <rPr>
        <i/>
        <sz val="11"/>
        <color theme="1"/>
        <rFont val="Calibri"/>
        <family val="2"/>
        <charset val="238"/>
        <scheme val="minor"/>
      </rPr>
      <t>https://www.videocardbenchmark.net/high_end_gpus.html</t>
    </r>
    <r>
      <rPr>
        <sz val="11"/>
        <color theme="1"/>
        <rFont val="Calibri"/>
        <family val="2"/>
        <charset val="238"/>
        <scheme val="minor"/>
      </rPr>
      <t xml:space="preserve">.
HD IR Webkamera.
Integrovaný mikrofon.
Baterie s prodlouženou dobou výdrže (vícečlánková) s min. 3 letou záruční dobou.
Česká podsvícená klávesnice včetně numerické části odolná proti polití.
Pevný disk min. 1TB NVME SSD.
Display: antireflexní min. 16" LED s rozlišením min. Full HD (1 920 x 1 080), min. 400Nits.
Minimálně: Wifi min. 6 ax, Bluetooth.
Minimálně: 2x USB-C s thundebolt,  2x USB 3.1, 1x HDMI konektor.
Integrovaná čtečka identifikačních karet (smart card) a integrovaná čtečka otisku prstů.
Operační systém: Windows 10 Pro 64bit - OS Windows požadujeme z důvodu kompatibility s interními aplikacemi ZČU (Stag, Magion,...).
Max. hmotnost notebooku 1,75 kg.
Kovové šasi.
Preferujeme stříbrnou barvu.
Záruka min. 5 let s opravou následující pracovní den.
Součástí je </t>
    </r>
    <r>
      <rPr>
        <b/>
        <sz val="11"/>
        <color theme="1"/>
        <rFont val="Calibri"/>
        <family val="2"/>
        <charset val="238"/>
        <scheme val="minor"/>
      </rPr>
      <t>taška</t>
    </r>
    <r>
      <rPr>
        <sz val="11"/>
        <color theme="1"/>
        <rFont val="Calibri"/>
        <family val="2"/>
        <charset val="238"/>
        <scheme val="minor"/>
      </rPr>
      <t xml:space="preserve"> na přenos notebooku, velká uzamykatelná polstrovaná kapsa na notebook + několik vnitřních kapes + kapsa na RFID, hmotnost max. 740g, preferujeme černou barvu.
Součástí je dále</t>
    </r>
    <r>
      <rPr>
        <b/>
        <sz val="11"/>
        <color theme="1"/>
        <rFont val="Calibri"/>
        <family val="2"/>
        <charset val="238"/>
        <scheme val="minor"/>
      </rPr>
      <t xml:space="preserve"> bezdrátová optická myš</t>
    </r>
    <r>
      <rPr>
        <sz val="11"/>
        <color theme="1"/>
        <rFont val="Calibri"/>
        <family val="2"/>
        <charset val="238"/>
        <scheme val="minor"/>
      </rPr>
      <t xml:space="preserve"> s rozlišením min. 1000DPI, min. 3 tlačítka, tichá, preferujeme černou barvu myši.</t>
    </r>
  </si>
  <si>
    <t>Výkonný notebook min. 16" včetně myši a tašky</t>
  </si>
  <si>
    <t>LCD monitor min. 27"</t>
  </si>
  <si>
    <t xml:space="preserve">Dokovací stanice </t>
  </si>
  <si>
    <r>
      <t xml:space="preserve">Antireflexní min. 27" LCD monitor.
Rozlišení min. FULL HD 1920x1080.
Poměr stran 16:9.
Odezva max. 5 ms.
Jas min. 250 cd/m2.
Kontrast min. 1000:1.
Porty min.: 1x DisplayPort 1.2, 1x HDMI 1.4, 1x VGA, 4x USB 3.2.
Nastavitelná výška, filtr modrého světla, Pivot.
Preferujeme černo stříbrnou barvu.
Záruka min. 5 let s opravou následující pracovní den.
</t>
    </r>
    <r>
      <rPr>
        <sz val="11"/>
        <rFont val="Calibri"/>
        <family val="2"/>
        <charset val="238"/>
        <scheme val="minor"/>
      </rPr>
      <t xml:space="preserve">Třída energetické účinnosti v rozpětí A až G. </t>
    </r>
  </si>
  <si>
    <r>
      <t>Originální dokovací stanice plně</t>
    </r>
    <r>
      <rPr>
        <b/>
        <sz val="11"/>
        <color theme="1"/>
        <rFont val="Calibri"/>
        <family val="2"/>
        <charset val="238"/>
        <scheme val="minor"/>
      </rPr>
      <t xml:space="preserve"> kompatibilní k pol.č. 1 notebooku. </t>
    </r>
    <r>
      <rPr>
        <sz val="11"/>
        <color theme="1"/>
        <rFont val="Calibri"/>
        <family val="2"/>
        <charset val="238"/>
        <scheme val="minor"/>
      </rPr>
      <t xml:space="preserve">
Připojení pomocí USB-C.
Další konektory min.: 2x DisplayPort v.1.4, 1x D-Sub (VGA), 1x RJ-45, 3x USB 3.2 Gen 1, 3x USB-C, 1x Jack 3.5 mm. 
Součástí je HDMI adaptér a napájecí adaptér. 
Podpora více monitorů, security lock. 
Délka připojovacího kabelu min. 70 cm.</t>
    </r>
  </si>
  <si>
    <r>
      <t>Originální dokovací stanice plně</t>
    </r>
    <r>
      <rPr>
        <b/>
        <sz val="11"/>
        <color theme="1"/>
        <rFont val="Calibri"/>
        <family val="2"/>
        <charset val="238"/>
        <scheme val="minor"/>
      </rPr>
      <t xml:space="preserve"> kompatibilní s notebooky HP EliteBook 850 G8.</t>
    </r>
    <r>
      <rPr>
        <sz val="11"/>
        <color theme="1"/>
        <rFont val="Calibri"/>
        <family val="2"/>
        <charset val="238"/>
        <scheme val="minor"/>
      </rPr>
      <t xml:space="preserve">
Připojení pomocí USB-C.
Další konektory min.: 2x DisplayPort v.1.4, 1x D-Sub (VGA), 1x RJ-45, 3x USB 3.2 Gen 1, 3x USB-C, 1x Jack 3.5 mm. 
Součástí je HDMI adaptér a napájecí adaptér. 
Podpora více monitorů, security lock. 
Délka připojovacího kabelu min. 70 cm.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</si>
</sst>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12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10" fillId="6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0" fillId="3" borderId="15" xfId="0" applyFill="1" applyBorder="1" applyAlignment="1">
      <alignment horizontal="center" vertical="center" wrapText="1"/>
    </xf>
    <xf numFmtId="0" fontId="10" fillId="6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2" fillId="6" borderId="14" xfId="0" applyFont="1" applyFill="1" applyBorder="1" applyAlignment="1">
      <alignment horizontal="left" vertical="center" wrapText="1" indent="1"/>
    </xf>
    <xf numFmtId="0" fontId="0" fillId="3" borderId="17" xfId="0" applyFill="1" applyBorder="1" applyAlignment="1">
      <alignment horizontal="center" vertical="center" wrapText="1"/>
    </xf>
    <xf numFmtId="0" fontId="10" fillId="6" borderId="17" xfId="0" applyFont="1" applyFill="1" applyBorder="1" applyAlignment="1">
      <alignment horizontal="center" vertical="center" wrapText="1"/>
    </xf>
    <xf numFmtId="164" fontId="0" fillId="3" borderId="17" xfId="0" applyNumberFormat="1" applyFill="1" applyBorder="1" applyAlignment="1">
      <alignment horizontal="right" vertical="center" indent="1"/>
    </xf>
    <xf numFmtId="3" fontId="0" fillId="2" borderId="18" xfId="0" applyNumberForma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left" vertical="center" wrapText="1" indent="1"/>
    </xf>
    <xf numFmtId="0" fontId="10" fillId="6" borderId="19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left" vertical="center" wrapText="1" indent="1"/>
    </xf>
    <xf numFmtId="0" fontId="7" fillId="5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9" fillId="0" borderId="9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7" fillId="3" borderId="12" xfId="0" applyNumberFormat="1" applyFont="1" applyFill="1" applyBorder="1" applyAlignment="1">
      <alignment horizontal="center" vertical="center" wrapText="1"/>
    </xf>
    <xf numFmtId="0" fontId="7" fillId="3" borderId="16" xfId="0" applyNumberFormat="1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12" fillId="4" borderId="19" xfId="0" applyFont="1" applyFill="1" applyBorder="1" applyAlignment="1" applyProtection="1">
      <alignment horizontal="left" vertical="center" wrapText="1" indent="1"/>
      <protection locked="0"/>
    </xf>
    <xf numFmtId="0" fontId="22" fillId="4" borderId="19" xfId="0" applyFont="1" applyFill="1" applyBorder="1" applyAlignment="1" applyProtection="1">
      <alignment horizontal="center" vertical="center" wrapText="1"/>
      <protection locked="0"/>
    </xf>
    <xf numFmtId="0" fontId="12" fillId="4" borderId="14" xfId="0" applyFont="1" applyFill="1" applyBorder="1" applyAlignment="1" applyProtection="1">
      <alignment horizontal="left" vertical="center" wrapText="1" indent="1"/>
      <protection locked="0"/>
    </xf>
    <xf numFmtId="0" fontId="22" fillId="4" borderId="14" xfId="0" applyFont="1" applyFill="1" applyBorder="1" applyAlignment="1" applyProtection="1">
      <alignment horizontal="center" vertical="center" wrapText="1"/>
      <protection locked="0"/>
    </xf>
    <xf numFmtId="0" fontId="12" fillId="4" borderId="17" xfId="0" applyFont="1" applyFill="1" applyBorder="1" applyAlignment="1" applyProtection="1">
      <alignment horizontal="left" vertical="center" wrapText="1" indent="1"/>
      <protection locked="0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12" fillId="4" borderId="15" xfId="0" applyFont="1" applyFill="1" applyBorder="1" applyAlignment="1" applyProtection="1">
      <alignment horizontal="left" vertical="center" wrapText="1" indent="1"/>
      <protection locked="0"/>
    </xf>
    <xf numFmtId="0" fontId="22" fillId="4" borderId="15" xfId="0" applyFont="1" applyFill="1" applyBorder="1" applyAlignment="1" applyProtection="1">
      <alignment horizontal="center" vertical="center" wrapText="1"/>
      <protection locked="0"/>
    </xf>
    <xf numFmtId="164" fontId="12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0"/>
  <sheetViews>
    <sheetView tabSelected="1" topLeftCell="D10" zoomScaleNormal="100" workbookViewId="0">
      <selection activeCell="H10" sqref="H10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42.140625" style="1" customWidth="1"/>
    <col min="7" max="7" width="26.140625" style="4" bestFit="1" customWidth="1"/>
    <col min="8" max="8" width="25.42578125" style="4" customWidth="1"/>
    <col min="9" max="9" width="24.7109375" style="4" customWidth="1"/>
    <col min="10" max="10" width="16.42578125" style="1" customWidth="1"/>
    <col min="11" max="11" width="49" style="5" customWidth="1"/>
    <col min="12" max="12" width="32.140625" style="5" customWidth="1"/>
    <col min="13" max="13" width="25.85546875" style="5" customWidth="1"/>
    <col min="14" max="14" width="33.42578125" style="4" customWidth="1"/>
    <col min="15" max="15" width="26.285156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44.28515625" style="6" customWidth="1"/>
    <col min="23" max="16384" width="9.140625" style="5"/>
  </cols>
  <sheetData>
    <row r="1" spans="1:22" ht="40.9" customHeight="1" x14ac:dyDescent="0.25">
      <c r="B1" s="84" t="s">
        <v>32</v>
      </c>
      <c r="C1" s="85"/>
      <c r="D1" s="85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83"/>
      <c r="E3" s="83"/>
      <c r="F3" s="83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83"/>
      <c r="E4" s="83"/>
      <c r="F4" s="83"/>
      <c r="G4" s="83"/>
      <c r="H4" s="8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6" t="s">
        <v>2</v>
      </c>
      <c r="H5" s="87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14</v>
      </c>
      <c r="D6" s="39" t="s">
        <v>4</v>
      </c>
      <c r="E6" s="39" t="s">
        <v>15</v>
      </c>
      <c r="F6" s="39" t="s">
        <v>16</v>
      </c>
      <c r="G6" s="44" t="s">
        <v>25</v>
      </c>
      <c r="H6" s="45" t="s">
        <v>27</v>
      </c>
      <c r="I6" s="40" t="s">
        <v>17</v>
      </c>
      <c r="J6" s="39" t="s">
        <v>18</v>
      </c>
      <c r="K6" s="39" t="s">
        <v>35</v>
      </c>
      <c r="L6" s="41" t="s">
        <v>19</v>
      </c>
      <c r="M6" s="42" t="s">
        <v>20</v>
      </c>
      <c r="N6" s="41" t="s">
        <v>21</v>
      </c>
      <c r="O6" s="39" t="s">
        <v>38</v>
      </c>
      <c r="P6" s="41" t="s">
        <v>22</v>
      </c>
      <c r="Q6" s="39" t="s">
        <v>5</v>
      </c>
      <c r="R6" s="43" t="s">
        <v>6</v>
      </c>
      <c r="S6" s="82" t="s">
        <v>7</v>
      </c>
      <c r="T6" s="82" t="s">
        <v>8</v>
      </c>
      <c r="U6" s="41" t="s">
        <v>23</v>
      </c>
      <c r="V6" s="39" t="s">
        <v>24</v>
      </c>
    </row>
    <row r="7" spans="1:22" ht="341.25" customHeight="1" thickTop="1" x14ac:dyDescent="0.25">
      <c r="A7" s="20"/>
      <c r="B7" s="67">
        <v>1</v>
      </c>
      <c r="C7" s="68" t="s">
        <v>43</v>
      </c>
      <c r="D7" s="69">
        <v>3</v>
      </c>
      <c r="E7" s="70" t="s">
        <v>26</v>
      </c>
      <c r="F7" s="71" t="s">
        <v>42</v>
      </c>
      <c r="G7" s="108"/>
      <c r="H7" s="109"/>
      <c r="I7" s="100" t="s">
        <v>33</v>
      </c>
      <c r="J7" s="102" t="s">
        <v>34</v>
      </c>
      <c r="K7" s="100" t="s">
        <v>36</v>
      </c>
      <c r="L7" s="72" t="s">
        <v>41</v>
      </c>
      <c r="M7" s="97" t="s">
        <v>39</v>
      </c>
      <c r="N7" s="97" t="s">
        <v>40</v>
      </c>
      <c r="O7" s="104" t="s">
        <v>37</v>
      </c>
      <c r="P7" s="73">
        <f>D7*Q7</f>
        <v>129000</v>
      </c>
      <c r="Q7" s="74">
        <v>43000</v>
      </c>
      <c r="R7" s="116"/>
      <c r="S7" s="75">
        <f>D7*R7</f>
        <v>0</v>
      </c>
      <c r="T7" s="76" t="str">
        <f t="shared" ref="T7" si="0">IF(ISNUMBER(R7), IF(R7&gt;Q7,"NEVYHOVUJE","VYHOVUJE")," ")</f>
        <v xml:space="preserve"> </v>
      </c>
      <c r="U7" s="106"/>
      <c r="V7" s="70" t="s">
        <v>11</v>
      </c>
    </row>
    <row r="8" spans="1:22" ht="196.5" customHeight="1" x14ac:dyDescent="0.25">
      <c r="A8" s="20"/>
      <c r="B8" s="48">
        <v>2</v>
      </c>
      <c r="C8" s="49" t="s">
        <v>44</v>
      </c>
      <c r="D8" s="50">
        <v>3</v>
      </c>
      <c r="E8" s="51" t="s">
        <v>26</v>
      </c>
      <c r="F8" s="63" t="s">
        <v>46</v>
      </c>
      <c r="G8" s="110"/>
      <c r="H8" s="111"/>
      <c r="I8" s="100"/>
      <c r="J8" s="102"/>
      <c r="K8" s="100"/>
      <c r="L8" s="52" t="s">
        <v>41</v>
      </c>
      <c r="M8" s="98"/>
      <c r="N8" s="98"/>
      <c r="O8" s="104"/>
      <c r="P8" s="53">
        <f>D8*Q8</f>
        <v>17700</v>
      </c>
      <c r="Q8" s="54">
        <v>5900</v>
      </c>
      <c r="R8" s="117"/>
      <c r="S8" s="55">
        <f>D8*R8</f>
        <v>0</v>
      </c>
      <c r="T8" s="56" t="str">
        <f t="shared" ref="T8" si="1">IF(ISNUMBER(R8), IF(R8&gt;Q8,"NEVYHOVUJE","VYHOVUJE")," ")</f>
        <v xml:space="preserve"> </v>
      </c>
      <c r="U8" s="106"/>
      <c r="V8" s="51" t="s">
        <v>12</v>
      </c>
    </row>
    <row r="9" spans="1:22" ht="153.75" customHeight="1" x14ac:dyDescent="0.25">
      <c r="A9" s="20"/>
      <c r="B9" s="48">
        <v>3</v>
      </c>
      <c r="C9" s="49" t="s">
        <v>45</v>
      </c>
      <c r="D9" s="50">
        <v>3</v>
      </c>
      <c r="E9" s="51" t="s">
        <v>26</v>
      </c>
      <c r="F9" s="63" t="s">
        <v>47</v>
      </c>
      <c r="G9" s="112"/>
      <c r="H9" s="113" t="s">
        <v>31</v>
      </c>
      <c r="I9" s="100"/>
      <c r="J9" s="102"/>
      <c r="K9" s="100"/>
      <c r="L9" s="65" t="s">
        <v>41</v>
      </c>
      <c r="M9" s="98"/>
      <c r="N9" s="98"/>
      <c r="O9" s="104"/>
      <c r="P9" s="53">
        <f>D9*Q9</f>
        <v>13500</v>
      </c>
      <c r="Q9" s="66">
        <v>4500</v>
      </c>
      <c r="R9" s="118"/>
      <c r="S9" s="55">
        <f>D9*R9</f>
        <v>0</v>
      </c>
      <c r="T9" s="56" t="str">
        <f t="shared" ref="T9" si="2">IF(ISNUMBER(R9), IF(R9&gt;Q9,"NEVYHOVUJE","VYHOVUJE")," ")</f>
        <v xml:space="preserve"> </v>
      </c>
      <c r="U9" s="106"/>
      <c r="V9" s="64" t="s">
        <v>13</v>
      </c>
    </row>
    <row r="10" spans="1:22" ht="159.75" customHeight="1" thickBot="1" x14ac:dyDescent="0.3">
      <c r="A10" s="20"/>
      <c r="B10" s="77">
        <v>4</v>
      </c>
      <c r="C10" s="78" t="s">
        <v>45</v>
      </c>
      <c r="D10" s="79">
        <v>2</v>
      </c>
      <c r="E10" s="80" t="s">
        <v>26</v>
      </c>
      <c r="F10" s="81" t="s">
        <v>48</v>
      </c>
      <c r="G10" s="114"/>
      <c r="H10" s="115" t="s">
        <v>31</v>
      </c>
      <c r="I10" s="101"/>
      <c r="J10" s="103"/>
      <c r="K10" s="101"/>
      <c r="L10" s="58" t="s">
        <v>41</v>
      </c>
      <c r="M10" s="99"/>
      <c r="N10" s="99"/>
      <c r="O10" s="105"/>
      <c r="P10" s="59">
        <f>D10*Q10</f>
        <v>9000</v>
      </c>
      <c r="Q10" s="60">
        <v>4500</v>
      </c>
      <c r="R10" s="119"/>
      <c r="S10" s="61">
        <f>D10*R10</f>
        <v>0</v>
      </c>
      <c r="T10" s="62" t="str">
        <f t="shared" ref="T10" si="3">IF(ISNUMBER(R10), IF(R10&gt;Q10,"NEVYHOVUJE","VYHOVUJE")," ")</f>
        <v xml:space="preserve"> </v>
      </c>
      <c r="U10" s="107"/>
      <c r="V10" s="57" t="s">
        <v>13</v>
      </c>
    </row>
    <row r="11" spans="1:22" ht="17.45" customHeight="1" thickTop="1" thickBot="1" x14ac:dyDescent="0.3">
      <c r="C11" s="5"/>
      <c r="D11" s="5"/>
      <c r="E11" s="5"/>
      <c r="F11" s="5"/>
      <c r="G11" s="33"/>
      <c r="H11" s="33"/>
      <c r="I11" s="5"/>
      <c r="J11" s="5"/>
      <c r="N11" s="5"/>
      <c r="O11" s="5"/>
      <c r="P11" s="5"/>
    </row>
    <row r="12" spans="1:22" ht="51.75" customHeight="1" thickTop="1" thickBot="1" x14ac:dyDescent="0.3">
      <c r="B12" s="95" t="s">
        <v>30</v>
      </c>
      <c r="C12" s="95"/>
      <c r="D12" s="95"/>
      <c r="E12" s="95"/>
      <c r="F12" s="95"/>
      <c r="G12" s="95"/>
      <c r="H12" s="47"/>
      <c r="I12" s="47"/>
      <c r="J12" s="21"/>
      <c r="K12" s="21"/>
      <c r="L12" s="7"/>
      <c r="M12" s="7"/>
      <c r="N12" s="7"/>
      <c r="O12" s="22"/>
      <c r="P12" s="22"/>
      <c r="Q12" s="23" t="s">
        <v>9</v>
      </c>
      <c r="R12" s="92" t="s">
        <v>10</v>
      </c>
      <c r="S12" s="93"/>
      <c r="T12" s="94"/>
      <c r="U12" s="24"/>
      <c r="V12" s="25"/>
    </row>
    <row r="13" spans="1:22" ht="50.45" customHeight="1" thickTop="1" thickBot="1" x14ac:dyDescent="0.3">
      <c r="B13" s="96" t="s">
        <v>28</v>
      </c>
      <c r="C13" s="96"/>
      <c r="D13" s="96"/>
      <c r="E13" s="96"/>
      <c r="F13" s="96"/>
      <c r="G13" s="96"/>
      <c r="H13" s="96"/>
      <c r="I13" s="26"/>
      <c r="L13" s="9"/>
      <c r="M13" s="9"/>
      <c r="N13" s="9"/>
      <c r="O13" s="27"/>
      <c r="P13" s="27"/>
      <c r="Q13" s="28">
        <f>SUM(P7:P10)</f>
        <v>169200</v>
      </c>
      <c r="R13" s="89">
        <f>SUM(S7:S10)</f>
        <v>0</v>
      </c>
      <c r="S13" s="90"/>
      <c r="T13" s="91"/>
    </row>
    <row r="14" spans="1:22" ht="15.75" thickTop="1" x14ac:dyDescent="0.25">
      <c r="B14" s="88" t="s">
        <v>29</v>
      </c>
      <c r="C14" s="88"/>
      <c r="D14" s="88"/>
      <c r="E14" s="88"/>
      <c r="F14" s="88"/>
      <c r="G14" s="88"/>
      <c r="H14" s="83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6"/>
      <c r="C15" s="46"/>
      <c r="D15" s="46"/>
      <c r="E15" s="46"/>
      <c r="F15" s="46"/>
      <c r="G15" s="83"/>
      <c r="H15" s="83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25">
      <c r="B16" s="46"/>
      <c r="C16" s="46"/>
      <c r="D16" s="46"/>
      <c r="E16" s="46"/>
      <c r="F16" s="46"/>
      <c r="G16" s="83"/>
      <c r="H16" s="83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x14ac:dyDescent="0.25">
      <c r="B17" s="46"/>
      <c r="C17" s="46"/>
      <c r="D17" s="46"/>
      <c r="E17" s="46"/>
      <c r="F17" s="46"/>
      <c r="G17" s="83"/>
      <c r="H17" s="83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ht="19.899999999999999" customHeight="1" x14ac:dyDescent="0.25">
      <c r="C18" s="21"/>
      <c r="D18" s="29"/>
      <c r="E18" s="21"/>
      <c r="F18" s="21"/>
      <c r="G18" s="83"/>
      <c r="H18" s="83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ht="19.899999999999999" customHeight="1" x14ac:dyDescent="0.25">
      <c r="H19" s="36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19.899999999999999" customHeight="1" x14ac:dyDescent="0.25">
      <c r="C20" s="21"/>
      <c r="D20" s="29"/>
      <c r="E20" s="21"/>
      <c r="F20" s="21"/>
      <c r="G20" s="83"/>
      <c r="H20" s="83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83"/>
      <c r="H21" s="83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83"/>
      <c r="H22" s="83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83"/>
      <c r="H23" s="83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83"/>
      <c r="H24" s="83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83"/>
      <c r="H25" s="83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83"/>
      <c r="H26" s="83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83"/>
      <c r="H27" s="83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83"/>
      <c r="H28" s="83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83"/>
      <c r="H29" s="83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83"/>
      <c r="H30" s="83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83"/>
      <c r="H31" s="83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83"/>
      <c r="H32" s="83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83"/>
      <c r="H33" s="83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83"/>
      <c r="H34" s="83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83"/>
      <c r="H35" s="83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83"/>
      <c r="H36" s="83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83"/>
      <c r="H37" s="83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83"/>
      <c r="H38" s="83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83"/>
      <c r="H39" s="83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83"/>
      <c r="H40" s="83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83"/>
      <c r="H41" s="83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83"/>
      <c r="H42" s="83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83"/>
      <c r="H43" s="83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83"/>
      <c r="H44" s="83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83"/>
      <c r="H45" s="83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83"/>
      <c r="H46" s="83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83"/>
      <c r="H47" s="83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83"/>
      <c r="H48" s="83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83"/>
      <c r="H49" s="83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83"/>
      <c r="H50" s="83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83"/>
      <c r="H51" s="83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83"/>
      <c r="H52" s="83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83"/>
      <c r="H53" s="83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83"/>
      <c r="H54" s="83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83"/>
      <c r="H55" s="83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83"/>
      <c r="H56" s="83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83"/>
      <c r="H57" s="83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83"/>
      <c r="H58" s="83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83"/>
      <c r="H59" s="83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83"/>
      <c r="H60" s="83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83"/>
      <c r="H61" s="83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83"/>
      <c r="H62" s="83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83"/>
      <c r="H63" s="83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83"/>
      <c r="H64" s="83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83"/>
      <c r="H65" s="83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83"/>
      <c r="H66" s="83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83"/>
      <c r="H67" s="83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83"/>
      <c r="H68" s="83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83"/>
      <c r="H69" s="83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83"/>
      <c r="H70" s="83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83"/>
      <c r="H71" s="83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83"/>
      <c r="H72" s="83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83"/>
      <c r="H73" s="83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83"/>
      <c r="H74" s="83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83"/>
      <c r="H75" s="83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83"/>
      <c r="H76" s="83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83"/>
      <c r="H77" s="83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83"/>
      <c r="H78" s="83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83"/>
      <c r="H79" s="83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83"/>
      <c r="H80" s="83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83"/>
      <c r="H81" s="83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83"/>
      <c r="H82" s="83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83"/>
      <c r="H83" s="83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83"/>
      <c r="H84" s="83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83"/>
      <c r="H85" s="83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83"/>
      <c r="H86" s="83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83"/>
      <c r="H87" s="83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83"/>
      <c r="H88" s="83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83"/>
      <c r="H89" s="83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83"/>
      <c r="H90" s="83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83"/>
      <c r="H91" s="83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83"/>
      <c r="H92" s="83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83"/>
      <c r="H93" s="83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83"/>
      <c r="H94" s="83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83"/>
      <c r="H95" s="83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83"/>
      <c r="H96" s="83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83"/>
      <c r="H97" s="83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83"/>
      <c r="H98" s="83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83"/>
      <c r="H99" s="83"/>
      <c r="I99" s="11"/>
      <c r="J99" s="11"/>
      <c r="K99" s="11"/>
      <c r="L99" s="11"/>
      <c r="M99" s="11"/>
      <c r="N99" s="6"/>
      <c r="O99" s="6"/>
      <c r="P99" s="6"/>
    </row>
    <row r="100" spans="3:19" ht="19.899999999999999" customHeight="1" x14ac:dyDescent="0.25">
      <c r="C100" s="5"/>
      <c r="E100" s="5"/>
      <c r="F100" s="5"/>
      <c r="J100" s="5"/>
    </row>
    <row r="101" spans="3:19" ht="19.899999999999999" customHeight="1" x14ac:dyDescent="0.25">
      <c r="C101" s="5"/>
      <c r="E101" s="5"/>
      <c r="F101" s="5"/>
      <c r="J101" s="5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x14ac:dyDescent="0.25">
      <c r="C108" s="5"/>
      <c r="E108" s="5"/>
      <c r="F108" s="5"/>
      <c r="J108" s="5"/>
    </row>
    <row r="109" spans="3:19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</sheetData>
  <sheetProtection algorithmName="SHA-512" hashValue="4rV6Jt9XTqfJrwfVp4Eh8ZfxwgcxH19IB7z7ort1mzc+nkWzaXAWzQwg48+QYSgvluDov6ABA427fFOOckMVNA==" saltValue="CaXyL2OE5JGrIKBM+7xRDg==" spinCount="100000" sheet="1" objects="1" scenarios="1" selectLockedCells="1"/>
  <mergeCells count="14">
    <mergeCell ref="M7:M10"/>
    <mergeCell ref="N7:N10"/>
    <mergeCell ref="I7:I10"/>
    <mergeCell ref="J7:J10"/>
    <mergeCell ref="K7:K10"/>
    <mergeCell ref="O7:O10"/>
    <mergeCell ref="U7:U10"/>
    <mergeCell ref="B1:D1"/>
    <mergeCell ref="G5:H5"/>
    <mergeCell ref="B14:G14"/>
    <mergeCell ref="R13:T13"/>
    <mergeCell ref="R12:T12"/>
    <mergeCell ref="B12:G12"/>
    <mergeCell ref="B13:H13"/>
  </mergeCells>
  <conditionalFormatting sqref="B7:B10 D7:D10">
    <cfRule type="containsBlanks" dxfId="7" priority="76">
      <formula>LEN(TRIM(B7))=0</formula>
    </cfRule>
  </conditionalFormatting>
  <conditionalFormatting sqref="B7:B10">
    <cfRule type="cellIs" dxfId="6" priority="73" operator="greaterThanOrEqual">
      <formula>1</formula>
    </cfRule>
  </conditionalFormatting>
  <conditionalFormatting sqref="T7:T10">
    <cfRule type="cellIs" dxfId="5" priority="60" operator="equal">
      <formula>"VYHOVUJE"</formula>
    </cfRule>
  </conditionalFormatting>
  <conditionalFormatting sqref="T7:T10">
    <cfRule type="cellIs" dxfId="4" priority="59" operator="equal">
      <formula>"NEVYHOVUJE"</formula>
    </cfRule>
  </conditionalFormatting>
  <conditionalFormatting sqref="G7:H10 R7:R10">
    <cfRule type="containsBlanks" dxfId="3" priority="53">
      <formula>LEN(TRIM(G7))=0</formula>
    </cfRule>
  </conditionalFormatting>
  <conditionalFormatting sqref="G7:H10 R7:R10">
    <cfRule type="notContainsBlanks" dxfId="2" priority="51">
      <formula>LEN(TRIM(G7))&gt;0</formula>
    </cfRule>
  </conditionalFormatting>
  <conditionalFormatting sqref="G7:H10 R7:R10">
    <cfRule type="notContainsBlanks" dxfId="1" priority="50">
      <formula>LEN(TRIM(G7))&gt;0</formula>
    </cfRule>
  </conditionalFormatting>
  <conditionalFormatting sqref="G7:H10">
    <cfRule type="notContainsBlanks" dxfId="0" priority="49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10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Kateřina Sekyrová</cp:lastModifiedBy>
  <cp:revision>3</cp:revision>
  <cp:lastPrinted>2022-09-20T08:02:38Z</cp:lastPrinted>
  <dcterms:created xsi:type="dcterms:W3CDTF">2014-03-05T12:43:32Z</dcterms:created>
  <dcterms:modified xsi:type="dcterms:W3CDTF">2022-09-20T11:46:17Z</dcterms:modified>
</cp:coreProperties>
</file>