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39-2022\"/>
    </mc:Choice>
  </mc:AlternateContent>
  <xr:revisionPtr revIDLastSave="0" documentId="13_ncr:1_{B040D76B-4DB2-480D-8BB5-EACE28E2C66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Tonery!$B$2:$S$30</definedName>
  </definedNames>
  <calcPr calcId="191029"/>
</workbook>
</file>

<file path=xl/calcChain.xml><?xml version="1.0" encoding="utf-8"?>
<calcChain xmlns="http://schemas.openxmlformats.org/spreadsheetml/2006/main">
  <c r="N15" i="1" l="1"/>
  <c r="N16" i="1"/>
  <c r="N17" i="1"/>
  <c r="N18" i="1"/>
  <c r="N19" i="1"/>
  <c r="N20" i="1"/>
  <c r="N21" i="1"/>
  <c r="N22" i="1"/>
  <c r="N23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H15" i="1"/>
  <c r="H16" i="1"/>
  <c r="H17" i="1"/>
  <c r="H18" i="1"/>
  <c r="H19" i="1"/>
  <c r="H20" i="1"/>
  <c r="H21" i="1"/>
  <c r="H22" i="1"/>
  <c r="H23" i="1"/>
  <c r="Q14" i="1" l="1"/>
  <c r="Q24" i="1"/>
  <c r="R25" i="1"/>
  <c r="N11" i="1"/>
  <c r="N12" i="1"/>
  <c r="N13" i="1"/>
  <c r="N14" i="1"/>
  <c r="N24" i="1"/>
  <c r="N25" i="1"/>
  <c r="N26" i="1"/>
  <c r="Q11" i="1"/>
  <c r="R11" i="1"/>
  <c r="Q12" i="1"/>
  <c r="R12" i="1"/>
  <c r="Q13" i="1"/>
  <c r="R13" i="1"/>
  <c r="Q26" i="1"/>
  <c r="R26" i="1"/>
  <c r="H11" i="1"/>
  <c r="H12" i="1"/>
  <c r="H13" i="1"/>
  <c r="H14" i="1"/>
  <c r="H24" i="1"/>
  <c r="H25" i="1"/>
  <c r="H26" i="1"/>
  <c r="Q25" i="1" l="1"/>
  <c r="R24" i="1"/>
  <c r="R14" i="1"/>
  <c r="R9" i="1"/>
  <c r="R10" i="1"/>
  <c r="Q27" i="1"/>
  <c r="N27" i="1"/>
  <c r="R27" i="1"/>
  <c r="H27" i="1"/>
  <c r="N10" i="1"/>
  <c r="Q10" i="1"/>
  <c r="H10" i="1"/>
  <c r="N9" i="1"/>
  <c r="H9" i="1"/>
  <c r="Q9" i="1" l="1"/>
  <c r="H7" i="1"/>
  <c r="H8" i="1"/>
  <c r="R8" i="1" l="1"/>
  <c r="Q8" i="1"/>
  <c r="N8" i="1"/>
  <c r="N7" i="1" l="1"/>
  <c r="O30" i="1" s="1"/>
  <c r="R7" i="1" l="1"/>
  <c r="Q7" i="1"/>
  <c r="P30" i="1" s="1"/>
</calcChain>
</file>

<file path=xl/sharedStrings.xml><?xml version="1.0" encoding="utf-8"?>
<sst xmlns="http://schemas.openxmlformats.org/spreadsheetml/2006/main" count="107" uniqueCount="71">
  <si>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</si>
  <si>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</si>
  <si>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</si>
  <si>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</si>
  <si>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</si>
  <si>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</si>
  <si>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</si>
  <si>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</si>
  <si>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</si>
  <si>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</si>
  <si>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</si>
  <si>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</si>
  <si>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</si>
  <si>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</si>
  <si>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</si>
  <si>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</si>
  <si>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</si>
  <si>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</si>
  <si>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</si>
  <si>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</si>
  <si>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</si>
  <si>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</si>
  <si>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</si>
  <si>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</si>
  <si>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</si>
  <si>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</si>
  <si>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</si>
  <si>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Pokud financováno z projektových prostředků, pak ŘEŠITEL uvede: NÁZEV A ČÍSLO DOTAČNÍHO PROJEKTU</t>
  </si>
  <si>
    <t>Příloha č. 2 Kupní smlouvy - technická specifikace
Tonery (II.) 039 - 2022 (originální)</t>
  </si>
  <si>
    <t>Originální toner. Výtěžnost 30 000 stran.</t>
  </si>
  <si>
    <t>Originální toner. Výtěžnost 20 000 stran.</t>
  </si>
  <si>
    <t>Samostatná faktura</t>
  </si>
  <si>
    <t>Univerzitní 2762/22, 
301 00 Plzeň, 
Fakulta strojní - Katedra energetických strojů a zařízení,
místnost UK 709</t>
  </si>
  <si>
    <t>KKE - Michaela Vacková,
Tel.: 605 502 202,
E-mail: mvackova@fst.zcu.cz</t>
  </si>
  <si>
    <t>PR-P  Bc. Petra Pechmanová,
Tel.: 702 056 655,
E-mail: pechmanp@rek.zcu.cz</t>
  </si>
  <si>
    <t>Univerzitní 8, 
301 00 Plzeň,
Rektorát - Útvar prorektora pro studijní a pedagogickou činnost,
místnost UR 402</t>
  </si>
  <si>
    <t>KIV - Helena Ptáčková,
Tel.:  37763 2463,
E-mail: ptackova@kiv.zcu.cz</t>
  </si>
  <si>
    <t xml:space="preserve">Technická 8, 
301 00 Plzeň, 
Fakulta aplikovaných věd - Katedra informatiky a výpočetní techniky,
místnost UC 356 </t>
  </si>
  <si>
    <t>DFF - Miroslava Šusová, 
Tel.: 37763 5005,
E-mail: susova@ff.zcu.cz</t>
  </si>
  <si>
    <t>Sedláčkova 38, 
301 00 Plzeň,
Fakulta filozofická - Děkanát,
místnost SO 202</t>
  </si>
  <si>
    <t>Originální toner. Výtěžnost 7 000 stran.</t>
  </si>
  <si>
    <t>Originální toner. Výtěžnost 7 300 stran.</t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</si>
  <si>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</si>
  <si>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</si>
  <si>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</si>
  <si>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OKI MC853 -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</si>
  <si>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7ý300 stran.</t>
  </si>
  <si>
    <r>
      <t>Toner do tiskárny Triumph-Adler TA 6006 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</si>
  <si>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t>Odpadní nádoba na toner. Výtěžnost cca 40 000 stran.</t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</si>
  <si>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</si>
  <si>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</si>
  <si>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</si>
  <si>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t>Zásobník na odpadní toner pro tiskárnu TA Triumph-Adler 6006 ci</t>
  </si>
  <si>
    <t>Originální toner. Výtěžnost 2 000 stran.</t>
  </si>
  <si>
    <t>Originální toner. Výtěžnost 6 000 stran.</t>
  </si>
  <si>
    <t>Originální toner. Výtěžnost 5 000 stran.</t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</si>
  <si>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</si>
  <si>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</si>
  <si>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</si>
  <si>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</si>
  <si>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</si>
  <si>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</si>
  <si>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 xml:space="preserve">Originální toner. Výtěžnost 1 500 stran.  </t>
  </si>
  <si>
    <t>Originální toner. Výtěžnost 14 500 stran.</t>
  </si>
  <si>
    <t>Originální toner. Výtěžnost 70 000 stran.</t>
  </si>
  <si>
    <r>
      <t xml:space="preserve">Toner do tiskárny HP LJ P1006 -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</si>
  <si>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LJ P1005 -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</si>
  <si>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OKI B 412 -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</si>
  <si>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LJ 1022 -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</si>
  <si>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UTAX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</si>
  <si>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 UTAX 6555i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</si>
</sst>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 inden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77"/>
  <sheetViews>
    <sheetView tabSelected="1" topLeftCell="G1" zoomScaleNormal="100" workbookViewId="0">
      <selection activeCell="G9" sqref="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.570312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30.85546875" style="5" hidden="1" customWidth="1"/>
    <col min="11" max="11" width="36" style="5" customWidth="1"/>
    <col min="12" max="12" width="37" style="5" customWidth="1"/>
    <col min="13" max="13" width="25.7109375" style="1" customWidth="1"/>
    <col min="14" max="14" width="16.85546875" style="1" hidden="1" customWidth="1"/>
    <col min="15" max="15" width="21.5703125" style="5" customWidth="1"/>
    <col min="16" max="16" width="23.7109375" style="5" customWidth="1"/>
    <col min="17" max="17" width="20.7109375" style="5" bestFit="1" customWidth="1"/>
    <col min="18" max="18" width="19.7109375" style="5" bestFit="1" customWidth="1"/>
    <col min="19" max="19" width="11.140625" style="5" hidden="1" customWidth="1"/>
    <col min="20" max="20" width="35.85546875" style="4" customWidth="1"/>
    <col min="21" max="16384" width="9.140625" style="5"/>
  </cols>
  <sheetData>
    <row r="1" spans="2:20" ht="43.15" customHeight="1" x14ac:dyDescent="0.25">
      <c r="B1" s="114" t="s">
        <v>28</v>
      </c>
      <c r="C1" s="115"/>
      <c r="D1" s="34"/>
      <c r="E1" s="35"/>
    </row>
    <row r="2" spans="2:20" ht="18.75" customHeight="1" x14ac:dyDescent="0.25">
      <c r="B2" s="10"/>
      <c r="C2" s="5"/>
      <c r="D2" s="10"/>
      <c r="E2" s="11"/>
      <c r="F2" s="6"/>
      <c r="G2" s="43"/>
      <c r="H2" s="43"/>
      <c r="I2" s="43"/>
      <c r="J2" s="42"/>
      <c r="K2" s="42"/>
      <c r="M2" s="6"/>
      <c r="N2" s="6"/>
      <c r="O2" s="7"/>
      <c r="P2" s="7"/>
      <c r="R2" s="7"/>
      <c r="S2" s="8"/>
      <c r="T2" s="9"/>
    </row>
    <row r="3" spans="2:20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7"/>
      <c r="M3" s="36"/>
      <c r="N3" s="4"/>
      <c r="O3" s="36"/>
      <c r="P3" s="36"/>
      <c r="Q3" s="36"/>
      <c r="R3" s="36"/>
    </row>
    <row r="4" spans="2:20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6"/>
      <c r="N4" s="6"/>
      <c r="O4" s="7"/>
      <c r="P4" s="7"/>
      <c r="R4" s="7"/>
    </row>
    <row r="5" spans="2:20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M5" s="22"/>
      <c r="N5" s="22"/>
      <c r="P5" s="21" t="s">
        <v>2</v>
      </c>
      <c r="T5" s="12"/>
    </row>
    <row r="6" spans="2:20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113" t="s">
        <v>27</v>
      </c>
      <c r="K6" s="45" t="s">
        <v>20</v>
      </c>
      <c r="L6" s="38" t="s">
        <v>23</v>
      </c>
      <c r="M6" s="38" t="s">
        <v>21</v>
      </c>
      <c r="N6" s="38" t="s">
        <v>22</v>
      </c>
      <c r="O6" s="24" t="s">
        <v>6</v>
      </c>
      <c r="P6" s="26" t="s">
        <v>7</v>
      </c>
      <c r="Q6" s="113" t="s">
        <v>8</v>
      </c>
      <c r="R6" s="113" t="s">
        <v>9</v>
      </c>
      <c r="S6" s="38" t="s">
        <v>24</v>
      </c>
      <c r="T6" s="38" t="s">
        <v>25</v>
      </c>
    </row>
    <row r="7" spans="2:20" ht="39.6" customHeight="1" thickTop="1" x14ac:dyDescent="0.25">
      <c r="B7" s="55">
        <v>1</v>
      </c>
      <c r="C7" s="105" t="s">
        <v>42</v>
      </c>
      <c r="D7" s="56">
        <v>2</v>
      </c>
      <c r="E7" s="57" t="s">
        <v>26</v>
      </c>
      <c r="F7" s="105" t="s">
        <v>40</v>
      </c>
      <c r="G7" s="151"/>
      <c r="H7" s="58" t="str">
        <f t="shared" ref="H7:H27" si="0">IF(O7&gt;1999,"ANO","NE")</f>
        <v>ANO</v>
      </c>
      <c r="I7" s="137" t="s">
        <v>31</v>
      </c>
      <c r="J7" s="138"/>
      <c r="K7" s="137" t="s">
        <v>33</v>
      </c>
      <c r="L7" s="137" t="s">
        <v>32</v>
      </c>
      <c r="M7" s="134">
        <v>21</v>
      </c>
      <c r="N7" s="59">
        <f>D7*O7</f>
        <v>4000</v>
      </c>
      <c r="O7" s="60">
        <v>2000</v>
      </c>
      <c r="P7" s="158"/>
      <c r="Q7" s="61">
        <f>D7*P7</f>
        <v>0</v>
      </c>
      <c r="R7" s="62" t="str">
        <f t="shared" ref="R7" si="1">IF(ISNUMBER(P7), IF(P7&gt;O7,"NEVYHOVUJE","VYHOVUJE")," ")</f>
        <v xml:space="preserve"> </v>
      </c>
      <c r="S7" s="146"/>
      <c r="T7" s="146" t="s">
        <v>10</v>
      </c>
    </row>
    <row r="8" spans="2:20" ht="39.6" customHeight="1" x14ac:dyDescent="0.25">
      <c r="B8" s="47">
        <v>2</v>
      </c>
      <c r="C8" s="106" t="s">
        <v>43</v>
      </c>
      <c r="D8" s="48">
        <v>1</v>
      </c>
      <c r="E8" s="49" t="s">
        <v>26</v>
      </c>
      <c r="F8" s="106" t="s">
        <v>41</v>
      </c>
      <c r="G8" s="152"/>
      <c r="H8" s="50" t="str">
        <f t="shared" si="0"/>
        <v>ANO</v>
      </c>
      <c r="I8" s="127"/>
      <c r="J8" s="130"/>
      <c r="K8" s="139"/>
      <c r="L8" s="139"/>
      <c r="M8" s="135"/>
      <c r="N8" s="51">
        <f>D8*O8</f>
        <v>3500</v>
      </c>
      <c r="O8" s="52">
        <v>3500</v>
      </c>
      <c r="P8" s="159"/>
      <c r="Q8" s="53">
        <f>D8*P8</f>
        <v>0</v>
      </c>
      <c r="R8" s="54" t="str">
        <f t="shared" ref="R8" si="2">IF(ISNUMBER(P8), IF(P8&gt;O8,"NEVYHOVUJE","VYHOVUJE")," ")</f>
        <v xml:space="preserve"> </v>
      </c>
      <c r="S8" s="147"/>
      <c r="T8" s="147"/>
    </row>
    <row r="9" spans="2:20" ht="39.6" customHeight="1" x14ac:dyDescent="0.25">
      <c r="B9" s="47">
        <v>3</v>
      </c>
      <c r="C9" s="106" t="s">
        <v>44</v>
      </c>
      <c r="D9" s="48">
        <v>1</v>
      </c>
      <c r="E9" s="49" t="s">
        <v>26</v>
      </c>
      <c r="F9" s="106" t="s">
        <v>46</v>
      </c>
      <c r="G9" s="152"/>
      <c r="H9" s="50" t="str">
        <f t="shared" si="0"/>
        <v>ANO</v>
      </c>
      <c r="I9" s="127"/>
      <c r="J9" s="130"/>
      <c r="K9" s="139"/>
      <c r="L9" s="139"/>
      <c r="M9" s="135"/>
      <c r="N9" s="51">
        <f>D9*O9</f>
        <v>3500</v>
      </c>
      <c r="O9" s="52">
        <v>3500</v>
      </c>
      <c r="P9" s="159"/>
      <c r="Q9" s="53">
        <f>D9*P9</f>
        <v>0</v>
      </c>
      <c r="R9" s="54" t="str">
        <f t="shared" ref="R9" si="3">IF(ISNUMBER(P9), IF(P9&gt;O9,"NEVYHOVUJE","VYHOVUJE")," ")</f>
        <v xml:space="preserve"> </v>
      </c>
      <c r="S9" s="147"/>
      <c r="T9" s="147"/>
    </row>
    <row r="10" spans="2:20" ht="39.6" customHeight="1" thickBot="1" x14ac:dyDescent="0.3">
      <c r="B10" s="97">
        <v>4</v>
      </c>
      <c r="C10" s="107" t="s">
        <v>45</v>
      </c>
      <c r="D10" s="98">
        <v>1</v>
      </c>
      <c r="E10" s="99" t="s">
        <v>26</v>
      </c>
      <c r="F10" s="107" t="s">
        <v>46</v>
      </c>
      <c r="G10" s="153"/>
      <c r="H10" s="100" t="str">
        <f t="shared" si="0"/>
        <v>ANO</v>
      </c>
      <c r="I10" s="128"/>
      <c r="J10" s="131"/>
      <c r="K10" s="140"/>
      <c r="L10" s="140"/>
      <c r="M10" s="136"/>
      <c r="N10" s="101">
        <f>D10*O10</f>
        <v>3500</v>
      </c>
      <c r="O10" s="102">
        <v>3500</v>
      </c>
      <c r="P10" s="160"/>
      <c r="Q10" s="103">
        <f>D10*P10</f>
        <v>0</v>
      </c>
      <c r="R10" s="104" t="str">
        <f t="shared" ref="R10" si="4">IF(ISNUMBER(P10), IF(P10&gt;O10,"NEVYHOVUJE","VYHOVUJE")," ")</f>
        <v xml:space="preserve"> </v>
      </c>
      <c r="S10" s="148"/>
      <c r="T10" s="148"/>
    </row>
    <row r="11" spans="2:20" ht="39.6" customHeight="1" x14ac:dyDescent="0.25">
      <c r="B11" s="80">
        <v>5</v>
      </c>
      <c r="C11" s="108" t="s">
        <v>47</v>
      </c>
      <c r="D11" s="81">
        <v>3</v>
      </c>
      <c r="E11" s="82" t="s">
        <v>26</v>
      </c>
      <c r="F11" s="83" t="s">
        <v>29</v>
      </c>
      <c r="G11" s="154"/>
      <c r="H11" s="84" t="str">
        <f t="shared" si="0"/>
        <v>ANO</v>
      </c>
      <c r="I11" s="127" t="s">
        <v>31</v>
      </c>
      <c r="J11" s="130"/>
      <c r="K11" s="127" t="s">
        <v>34</v>
      </c>
      <c r="L11" s="127" t="s">
        <v>35</v>
      </c>
      <c r="M11" s="135">
        <v>21</v>
      </c>
      <c r="N11" s="85">
        <f>D11*O11</f>
        <v>7800</v>
      </c>
      <c r="O11" s="86">
        <v>2600</v>
      </c>
      <c r="P11" s="161"/>
      <c r="Q11" s="87">
        <f>D11*P11</f>
        <v>0</v>
      </c>
      <c r="R11" s="88" t="str">
        <f t="shared" ref="R11:R26" si="5">IF(ISNUMBER(P11), IF(P11&gt;O11,"NEVYHOVUJE","VYHOVUJE")," ")</f>
        <v xml:space="preserve"> </v>
      </c>
      <c r="S11" s="147"/>
      <c r="T11" s="147" t="s">
        <v>10</v>
      </c>
    </row>
    <row r="12" spans="2:20" ht="39.6" customHeight="1" x14ac:dyDescent="0.25">
      <c r="B12" s="47">
        <v>6</v>
      </c>
      <c r="C12" s="106" t="s">
        <v>49</v>
      </c>
      <c r="D12" s="48">
        <v>3</v>
      </c>
      <c r="E12" s="49" t="s">
        <v>26</v>
      </c>
      <c r="F12" s="75" t="s">
        <v>30</v>
      </c>
      <c r="G12" s="152"/>
      <c r="H12" s="50" t="str">
        <f t="shared" si="0"/>
        <v>ANO</v>
      </c>
      <c r="I12" s="127"/>
      <c r="J12" s="130"/>
      <c r="K12" s="132"/>
      <c r="L12" s="132"/>
      <c r="M12" s="135"/>
      <c r="N12" s="51">
        <f>D12*O12</f>
        <v>12000</v>
      </c>
      <c r="O12" s="52">
        <v>4000</v>
      </c>
      <c r="P12" s="159"/>
      <c r="Q12" s="53">
        <f>D12*P12</f>
        <v>0</v>
      </c>
      <c r="R12" s="54" t="str">
        <f t="shared" si="5"/>
        <v xml:space="preserve"> </v>
      </c>
      <c r="S12" s="147"/>
      <c r="T12" s="147"/>
    </row>
    <row r="13" spans="2:20" ht="39.6" customHeight="1" x14ac:dyDescent="0.25">
      <c r="B13" s="47">
        <v>7</v>
      </c>
      <c r="C13" s="106" t="s">
        <v>50</v>
      </c>
      <c r="D13" s="48">
        <v>3</v>
      </c>
      <c r="E13" s="49" t="s">
        <v>26</v>
      </c>
      <c r="F13" s="75" t="s">
        <v>30</v>
      </c>
      <c r="G13" s="152"/>
      <c r="H13" s="50" t="str">
        <f t="shared" si="0"/>
        <v>ANO</v>
      </c>
      <c r="I13" s="127"/>
      <c r="J13" s="130"/>
      <c r="K13" s="132"/>
      <c r="L13" s="132"/>
      <c r="M13" s="135"/>
      <c r="N13" s="51">
        <f>D13*O13</f>
        <v>12000</v>
      </c>
      <c r="O13" s="52">
        <v>4000</v>
      </c>
      <c r="P13" s="159"/>
      <c r="Q13" s="53">
        <f>D13*P13</f>
        <v>0</v>
      </c>
      <c r="R13" s="54" t="str">
        <f t="shared" si="5"/>
        <v xml:space="preserve"> </v>
      </c>
      <c r="S13" s="147"/>
      <c r="T13" s="147"/>
    </row>
    <row r="14" spans="2:20" ht="39.6" customHeight="1" x14ac:dyDescent="0.25">
      <c r="B14" s="47">
        <v>8</v>
      </c>
      <c r="C14" s="106" t="s">
        <v>51</v>
      </c>
      <c r="D14" s="48">
        <v>3</v>
      </c>
      <c r="E14" s="49" t="s">
        <v>26</v>
      </c>
      <c r="F14" s="75" t="s">
        <v>30</v>
      </c>
      <c r="G14" s="152"/>
      <c r="H14" s="50" t="str">
        <f t="shared" si="0"/>
        <v>ANO</v>
      </c>
      <c r="I14" s="127"/>
      <c r="J14" s="130"/>
      <c r="K14" s="132"/>
      <c r="L14" s="132"/>
      <c r="M14" s="135"/>
      <c r="N14" s="51">
        <f>D14*O14</f>
        <v>12000</v>
      </c>
      <c r="O14" s="52">
        <v>4000</v>
      </c>
      <c r="P14" s="159"/>
      <c r="Q14" s="53">
        <f>D14*P14</f>
        <v>0</v>
      </c>
      <c r="R14" s="54" t="str">
        <f t="shared" si="5"/>
        <v xml:space="preserve"> </v>
      </c>
      <c r="S14" s="147"/>
      <c r="T14" s="147"/>
    </row>
    <row r="15" spans="2:20" ht="39.6" customHeight="1" thickBot="1" x14ac:dyDescent="0.3">
      <c r="B15" s="63">
        <v>9</v>
      </c>
      <c r="C15" s="109" t="s">
        <v>52</v>
      </c>
      <c r="D15" s="64">
        <v>3</v>
      </c>
      <c r="E15" s="65" t="s">
        <v>26</v>
      </c>
      <c r="F15" s="109" t="s">
        <v>48</v>
      </c>
      <c r="G15" s="155"/>
      <c r="H15" s="76" t="str">
        <f t="shared" si="0"/>
        <v>NE</v>
      </c>
      <c r="I15" s="127"/>
      <c r="J15" s="130"/>
      <c r="K15" s="132"/>
      <c r="L15" s="132"/>
      <c r="M15" s="135"/>
      <c r="N15" s="77">
        <f>D15*O15</f>
        <v>900</v>
      </c>
      <c r="O15" s="66">
        <v>300</v>
      </c>
      <c r="P15" s="162"/>
      <c r="Q15" s="78">
        <f>D15*P15</f>
        <v>0</v>
      </c>
      <c r="R15" s="79" t="str">
        <f t="shared" ref="R15:R23" si="6">IF(ISNUMBER(P15), IF(P15&gt;O15,"NEVYHOVUJE","VYHOVUJE")," ")</f>
        <v xml:space="preserve"> </v>
      </c>
      <c r="S15" s="147"/>
      <c r="T15" s="147"/>
    </row>
    <row r="16" spans="2:20" ht="39.6" customHeight="1" x14ac:dyDescent="0.25">
      <c r="B16" s="89">
        <v>10</v>
      </c>
      <c r="C16" s="110" t="s">
        <v>56</v>
      </c>
      <c r="D16" s="90">
        <v>2</v>
      </c>
      <c r="E16" s="91" t="s">
        <v>26</v>
      </c>
      <c r="F16" s="110" t="s">
        <v>40</v>
      </c>
      <c r="G16" s="156"/>
      <c r="H16" s="92" t="str">
        <f t="shared" si="0"/>
        <v>ANO</v>
      </c>
      <c r="I16" s="126" t="s">
        <v>31</v>
      </c>
      <c r="J16" s="129"/>
      <c r="K16" s="126" t="s">
        <v>36</v>
      </c>
      <c r="L16" s="126" t="s">
        <v>37</v>
      </c>
      <c r="M16" s="141">
        <v>21</v>
      </c>
      <c r="N16" s="93">
        <f>D16*O16</f>
        <v>4200</v>
      </c>
      <c r="O16" s="94">
        <v>2100</v>
      </c>
      <c r="P16" s="163"/>
      <c r="Q16" s="95">
        <f>D16*P16</f>
        <v>0</v>
      </c>
      <c r="R16" s="96" t="str">
        <f t="shared" si="6"/>
        <v xml:space="preserve"> </v>
      </c>
      <c r="S16" s="149"/>
      <c r="T16" s="149" t="s">
        <v>10</v>
      </c>
    </row>
    <row r="17" spans="2:20" ht="39.6" customHeight="1" x14ac:dyDescent="0.25">
      <c r="B17" s="47">
        <v>11</v>
      </c>
      <c r="C17" s="106" t="s">
        <v>57</v>
      </c>
      <c r="D17" s="48">
        <v>2</v>
      </c>
      <c r="E17" s="49" t="s">
        <v>26</v>
      </c>
      <c r="F17" s="106" t="s">
        <v>53</v>
      </c>
      <c r="G17" s="152"/>
      <c r="H17" s="50" t="str">
        <f t="shared" si="0"/>
        <v>NE</v>
      </c>
      <c r="I17" s="127"/>
      <c r="J17" s="130"/>
      <c r="K17" s="132"/>
      <c r="L17" s="132"/>
      <c r="M17" s="135"/>
      <c r="N17" s="51">
        <f>D17*O17</f>
        <v>3600</v>
      </c>
      <c r="O17" s="52">
        <v>1800</v>
      </c>
      <c r="P17" s="159"/>
      <c r="Q17" s="53">
        <f>D17*P17</f>
        <v>0</v>
      </c>
      <c r="R17" s="54" t="str">
        <f t="shared" si="6"/>
        <v xml:space="preserve"> </v>
      </c>
      <c r="S17" s="147"/>
      <c r="T17" s="147"/>
    </row>
    <row r="18" spans="2:20" ht="39.6" customHeight="1" x14ac:dyDescent="0.25">
      <c r="B18" s="47">
        <v>12</v>
      </c>
      <c r="C18" s="106" t="s">
        <v>58</v>
      </c>
      <c r="D18" s="48">
        <v>1</v>
      </c>
      <c r="E18" s="49" t="s">
        <v>26</v>
      </c>
      <c r="F18" s="106" t="s">
        <v>53</v>
      </c>
      <c r="G18" s="152"/>
      <c r="H18" s="50" t="str">
        <f t="shared" si="0"/>
        <v>NE</v>
      </c>
      <c r="I18" s="127"/>
      <c r="J18" s="130"/>
      <c r="K18" s="132"/>
      <c r="L18" s="132"/>
      <c r="M18" s="135"/>
      <c r="N18" s="51">
        <f>D18*O18</f>
        <v>1800</v>
      </c>
      <c r="O18" s="52">
        <v>1800</v>
      </c>
      <c r="P18" s="159"/>
      <c r="Q18" s="53">
        <f>D18*P18</f>
        <v>0</v>
      </c>
      <c r="R18" s="54" t="str">
        <f t="shared" si="6"/>
        <v xml:space="preserve"> </v>
      </c>
      <c r="S18" s="147"/>
      <c r="T18" s="147"/>
    </row>
    <row r="19" spans="2:20" ht="39.6" customHeight="1" x14ac:dyDescent="0.25">
      <c r="B19" s="47">
        <v>13</v>
      </c>
      <c r="C19" s="106" t="s">
        <v>59</v>
      </c>
      <c r="D19" s="48">
        <v>1</v>
      </c>
      <c r="E19" s="49" t="s">
        <v>26</v>
      </c>
      <c r="F19" s="106" t="s">
        <v>53</v>
      </c>
      <c r="G19" s="152"/>
      <c r="H19" s="50" t="str">
        <f t="shared" si="0"/>
        <v>NE</v>
      </c>
      <c r="I19" s="127"/>
      <c r="J19" s="130"/>
      <c r="K19" s="132"/>
      <c r="L19" s="132"/>
      <c r="M19" s="135"/>
      <c r="N19" s="51">
        <f>D19*O19</f>
        <v>1800</v>
      </c>
      <c r="O19" s="52">
        <v>1800</v>
      </c>
      <c r="P19" s="159"/>
      <c r="Q19" s="53">
        <f>D19*P19</f>
        <v>0</v>
      </c>
      <c r="R19" s="54" t="str">
        <f t="shared" si="6"/>
        <v xml:space="preserve"> </v>
      </c>
      <c r="S19" s="147"/>
      <c r="T19" s="147"/>
    </row>
    <row r="20" spans="2:20" ht="39.6" customHeight="1" x14ac:dyDescent="0.25">
      <c r="B20" s="47">
        <v>14</v>
      </c>
      <c r="C20" s="106" t="s">
        <v>60</v>
      </c>
      <c r="D20" s="48">
        <v>3</v>
      </c>
      <c r="E20" s="49" t="s">
        <v>26</v>
      </c>
      <c r="F20" s="106" t="s">
        <v>54</v>
      </c>
      <c r="G20" s="152"/>
      <c r="H20" s="50" t="str">
        <f t="shared" si="0"/>
        <v>ANO</v>
      </c>
      <c r="I20" s="127"/>
      <c r="J20" s="130"/>
      <c r="K20" s="132"/>
      <c r="L20" s="132"/>
      <c r="M20" s="135"/>
      <c r="N20" s="51">
        <f>D20*O20</f>
        <v>9300</v>
      </c>
      <c r="O20" s="52">
        <v>3100</v>
      </c>
      <c r="P20" s="159"/>
      <c r="Q20" s="53">
        <f>D20*P20</f>
        <v>0</v>
      </c>
      <c r="R20" s="54" t="str">
        <f t="shared" si="6"/>
        <v xml:space="preserve"> </v>
      </c>
      <c r="S20" s="147"/>
      <c r="T20" s="147"/>
    </row>
    <row r="21" spans="2:20" ht="39.6" customHeight="1" thickBot="1" x14ac:dyDescent="0.3">
      <c r="B21" s="97">
        <v>15</v>
      </c>
      <c r="C21" s="107" t="s">
        <v>61</v>
      </c>
      <c r="D21" s="98">
        <v>1</v>
      </c>
      <c r="E21" s="99" t="s">
        <v>26</v>
      </c>
      <c r="F21" s="107" t="s">
        <v>55</v>
      </c>
      <c r="G21" s="153"/>
      <c r="H21" s="100" t="str">
        <f t="shared" si="0"/>
        <v>ANO</v>
      </c>
      <c r="I21" s="128"/>
      <c r="J21" s="131"/>
      <c r="K21" s="133"/>
      <c r="L21" s="133"/>
      <c r="M21" s="136"/>
      <c r="N21" s="101">
        <f>D21*O21</f>
        <v>3900</v>
      </c>
      <c r="O21" s="102">
        <v>3900</v>
      </c>
      <c r="P21" s="160"/>
      <c r="Q21" s="103">
        <f>D21*P21</f>
        <v>0</v>
      </c>
      <c r="R21" s="104" t="str">
        <f t="shared" si="6"/>
        <v xml:space="preserve"> </v>
      </c>
      <c r="S21" s="148"/>
      <c r="T21" s="148"/>
    </row>
    <row r="22" spans="2:20" ht="39.6" customHeight="1" x14ac:dyDescent="0.25">
      <c r="B22" s="80">
        <v>16</v>
      </c>
      <c r="C22" s="108" t="s">
        <v>65</v>
      </c>
      <c r="D22" s="81">
        <v>3</v>
      </c>
      <c r="E22" s="82" t="s">
        <v>26</v>
      </c>
      <c r="F22" s="108" t="s">
        <v>62</v>
      </c>
      <c r="G22" s="154"/>
      <c r="H22" s="84" t="str">
        <f t="shared" si="0"/>
        <v>NE</v>
      </c>
      <c r="I22" s="127" t="s">
        <v>31</v>
      </c>
      <c r="J22" s="130"/>
      <c r="K22" s="127" t="s">
        <v>38</v>
      </c>
      <c r="L22" s="127" t="s">
        <v>39</v>
      </c>
      <c r="M22" s="135">
        <v>21</v>
      </c>
      <c r="N22" s="85">
        <f>D22*O22</f>
        <v>4800</v>
      </c>
      <c r="O22" s="86">
        <v>1600</v>
      </c>
      <c r="P22" s="161"/>
      <c r="Q22" s="87">
        <f>D22*P22</f>
        <v>0</v>
      </c>
      <c r="R22" s="88" t="str">
        <f t="shared" si="6"/>
        <v xml:space="preserve"> </v>
      </c>
      <c r="S22" s="147"/>
      <c r="T22" s="147" t="s">
        <v>10</v>
      </c>
    </row>
    <row r="23" spans="2:20" ht="39.6" customHeight="1" x14ac:dyDescent="0.25">
      <c r="B23" s="47">
        <v>17</v>
      </c>
      <c r="C23" s="106" t="s">
        <v>66</v>
      </c>
      <c r="D23" s="48">
        <v>4</v>
      </c>
      <c r="E23" s="49" t="s">
        <v>26</v>
      </c>
      <c r="F23" s="106" t="s">
        <v>53</v>
      </c>
      <c r="G23" s="152"/>
      <c r="H23" s="50" t="str">
        <f t="shared" si="0"/>
        <v>NE</v>
      </c>
      <c r="I23" s="127"/>
      <c r="J23" s="130"/>
      <c r="K23" s="132"/>
      <c r="L23" s="132"/>
      <c r="M23" s="135"/>
      <c r="N23" s="51">
        <f>D23*O23</f>
        <v>7200</v>
      </c>
      <c r="O23" s="52">
        <v>1800</v>
      </c>
      <c r="P23" s="159"/>
      <c r="Q23" s="53">
        <f>D23*P23</f>
        <v>0</v>
      </c>
      <c r="R23" s="54" t="str">
        <f t="shared" si="6"/>
        <v xml:space="preserve"> </v>
      </c>
      <c r="S23" s="147"/>
      <c r="T23" s="147"/>
    </row>
    <row r="24" spans="2:20" ht="39.6" customHeight="1" x14ac:dyDescent="0.25">
      <c r="B24" s="47">
        <v>18</v>
      </c>
      <c r="C24" s="106" t="s">
        <v>67</v>
      </c>
      <c r="D24" s="48">
        <v>1</v>
      </c>
      <c r="E24" s="49" t="s">
        <v>26</v>
      </c>
      <c r="F24" s="106" t="s">
        <v>40</v>
      </c>
      <c r="G24" s="152"/>
      <c r="H24" s="50" t="str">
        <f t="shared" si="0"/>
        <v>ANO</v>
      </c>
      <c r="I24" s="127"/>
      <c r="J24" s="130"/>
      <c r="K24" s="132"/>
      <c r="L24" s="132"/>
      <c r="M24" s="135"/>
      <c r="N24" s="51">
        <f>D24*O24</f>
        <v>2700</v>
      </c>
      <c r="O24" s="52">
        <v>2700</v>
      </c>
      <c r="P24" s="159"/>
      <c r="Q24" s="53">
        <f>D24*P24</f>
        <v>0</v>
      </c>
      <c r="R24" s="54" t="str">
        <f t="shared" si="5"/>
        <v xml:space="preserve"> </v>
      </c>
      <c r="S24" s="147"/>
      <c r="T24" s="147"/>
    </row>
    <row r="25" spans="2:20" ht="39.6" customHeight="1" x14ac:dyDescent="0.25">
      <c r="B25" s="47">
        <v>19</v>
      </c>
      <c r="C25" s="106" t="s">
        <v>68</v>
      </c>
      <c r="D25" s="48">
        <v>2</v>
      </c>
      <c r="E25" s="49" t="s">
        <v>26</v>
      </c>
      <c r="F25" s="106" t="s">
        <v>53</v>
      </c>
      <c r="G25" s="152"/>
      <c r="H25" s="50" t="str">
        <f t="shared" si="0"/>
        <v>NE</v>
      </c>
      <c r="I25" s="127"/>
      <c r="J25" s="130"/>
      <c r="K25" s="132"/>
      <c r="L25" s="132"/>
      <c r="M25" s="135"/>
      <c r="N25" s="51">
        <f>D25*O25</f>
        <v>3200</v>
      </c>
      <c r="O25" s="52">
        <v>1600</v>
      </c>
      <c r="P25" s="159"/>
      <c r="Q25" s="53">
        <f>D25*P25</f>
        <v>0</v>
      </c>
      <c r="R25" s="54" t="str">
        <f t="shared" si="5"/>
        <v xml:space="preserve"> </v>
      </c>
      <c r="S25" s="147"/>
      <c r="T25" s="147"/>
    </row>
    <row r="26" spans="2:20" ht="39.6" customHeight="1" x14ac:dyDescent="0.25">
      <c r="B26" s="47">
        <v>20</v>
      </c>
      <c r="C26" s="106" t="s">
        <v>69</v>
      </c>
      <c r="D26" s="48">
        <v>2</v>
      </c>
      <c r="E26" s="49" t="s">
        <v>26</v>
      </c>
      <c r="F26" s="106" t="s">
        <v>63</v>
      </c>
      <c r="G26" s="152"/>
      <c r="H26" s="50" t="str">
        <f t="shared" si="0"/>
        <v>ANO</v>
      </c>
      <c r="I26" s="127"/>
      <c r="J26" s="130"/>
      <c r="K26" s="132"/>
      <c r="L26" s="132"/>
      <c r="M26" s="135"/>
      <c r="N26" s="51">
        <f>D26*O26</f>
        <v>4600</v>
      </c>
      <c r="O26" s="52">
        <v>2300</v>
      </c>
      <c r="P26" s="159"/>
      <c r="Q26" s="53">
        <f>D26*P26</f>
        <v>0</v>
      </c>
      <c r="R26" s="54" t="str">
        <f t="shared" si="5"/>
        <v xml:space="preserve"> </v>
      </c>
      <c r="S26" s="147"/>
      <c r="T26" s="147"/>
    </row>
    <row r="27" spans="2:20" ht="39.6" customHeight="1" thickBot="1" x14ac:dyDescent="0.3">
      <c r="B27" s="67">
        <v>21</v>
      </c>
      <c r="C27" s="111" t="s">
        <v>70</v>
      </c>
      <c r="D27" s="68">
        <v>2</v>
      </c>
      <c r="E27" s="69" t="s">
        <v>26</v>
      </c>
      <c r="F27" s="111" t="s">
        <v>64</v>
      </c>
      <c r="G27" s="157"/>
      <c r="H27" s="70" t="str">
        <f t="shared" si="0"/>
        <v>ANO</v>
      </c>
      <c r="I27" s="142"/>
      <c r="J27" s="143"/>
      <c r="K27" s="144"/>
      <c r="L27" s="144"/>
      <c r="M27" s="145"/>
      <c r="N27" s="71">
        <f>D27*O27</f>
        <v>7000</v>
      </c>
      <c r="O27" s="72">
        <v>3500</v>
      </c>
      <c r="P27" s="164"/>
      <c r="Q27" s="73">
        <f>D27*P27</f>
        <v>0</v>
      </c>
      <c r="R27" s="74" t="str">
        <f t="shared" ref="R27" si="7">IF(ISNUMBER(P27), IF(P27&gt;O27,"NEVYHOVUJE","VYHOVUJE")," ")</f>
        <v xml:space="preserve"> </v>
      </c>
      <c r="S27" s="150"/>
      <c r="T27" s="150"/>
    </row>
    <row r="28" spans="2:20" ht="16.5" thickTop="1" thickBot="1" x14ac:dyDescent="0.3">
      <c r="C28" s="5"/>
      <c r="D28" s="5"/>
      <c r="E28" s="5"/>
      <c r="F28" s="5"/>
      <c r="G28" s="5"/>
      <c r="H28" s="5"/>
      <c r="I28" s="5"/>
      <c r="M28" s="5"/>
      <c r="N28" s="5"/>
      <c r="Q28" s="46"/>
    </row>
    <row r="29" spans="2:20" ht="60.75" customHeight="1" thickTop="1" thickBot="1" x14ac:dyDescent="0.3">
      <c r="B29" s="121" t="s">
        <v>14</v>
      </c>
      <c r="C29" s="122"/>
      <c r="D29" s="122"/>
      <c r="E29" s="122"/>
      <c r="F29" s="122"/>
      <c r="G29" s="122"/>
      <c r="H29" s="112"/>
      <c r="I29" s="27"/>
      <c r="J29" s="27"/>
      <c r="K29" s="12"/>
      <c r="L29" s="12"/>
      <c r="M29" s="28"/>
      <c r="N29" s="28"/>
      <c r="O29" s="29" t="s">
        <v>11</v>
      </c>
      <c r="P29" s="123" t="s">
        <v>12</v>
      </c>
      <c r="Q29" s="124"/>
      <c r="R29" s="125"/>
      <c r="S29" s="22"/>
      <c r="T29" s="30"/>
    </row>
    <row r="30" spans="2:20" ht="33.75" customHeight="1" thickTop="1" thickBot="1" x14ac:dyDescent="0.3">
      <c r="B30" s="116" t="s">
        <v>15</v>
      </c>
      <c r="C30" s="117"/>
      <c r="D30" s="117"/>
      <c r="E30" s="117"/>
      <c r="F30" s="117"/>
      <c r="G30" s="117"/>
      <c r="H30" s="37"/>
      <c r="I30" s="31"/>
      <c r="K30" s="10"/>
      <c r="L30" s="10"/>
      <c r="M30" s="32"/>
      <c r="N30" s="32"/>
      <c r="O30" s="33">
        <f>SUM(N7:N27)</f>
        <v>113300</v>
      </c>
      <c r="P30" s="118">
        <f>SUM(Q7:Q27)</f>
        <v>0</v>
      </c>
      <c r="Q30" s="119"/>
      <c r="R30" s="120"/>
    </row>
    <row r="31" spans="2:20" ht="14.25" customHeight="1" thickTop="1" x14ac:dyDescent="0.25"/>
    <row r="32" spans="2:20" ht="14.25" customHeight="1" x14ac:dyDescent="0.25">
      <c r="B32" s="40"/>
    </row>
    <row r="33" spans="2:3" ht="14.25" customHeight="1" x14ac:dyDescent="0.25">
      <c r="B33" s="41"/>
      <c r="C33" s="40"/>
    </row>
    <row r="34" spans="2:3" ht="14.25" customHeight="1" x14ac:dyDescent="0.25"/>
    <row r="35" spans="2:3" ht="14.25" customHeight="1" x14ac:dyDescent="0.25"/>
    <row r="36" spans="2:3" ht="14.25" customHeight="1" x14ac:dyDescent="0.25"/>
    <row r="37" spans="2:3" ht="14.25" customHeight="1" x14ac:dyDescent="0.25"/>
    <row r="38" spans="2:3" ht="14.25" customHeight="1" x14ac:dyDescent="0.25"/>
    <row r="39" spans="2:3" ht="14.25" customHeight="1" x14ac:dyDescent="0.25"/>
    <row r="40" spans="2:3" ht="14.25" customHeight="1" x14ac:dyDescent="0.25"/>
    <row r="41" spans="2:3" ht="14.25" customHeight="1" x14ac:dyDescent="0.25"/>
    <row r="42" spans="2:3" ht="14.25" customHeight="1" x14ac:dyDescent="0.25"/>
    <row r="43" spans="2:3" ht="14.25" customHeight="1" x14ac:dyDescent="0.25"/>
    <row r="44" spans="2:3" ht="14.25" customHeight="1" x14ac:dyDescent="0.25"/>
    <row r="45" spans="2:3" ht="14.25" customHeight="1" x14ac:dyDescent="0.25"/>
    <row r="46" spans="2:3" ht="14.25" customHeight="1" x14ac:dyDescent="0.25"/>
    <row r="47" spans="2:3" ht="14.25" customHeight="1" x14ac:dyDescent="0.25"/>
    <row r="48" spans="2:3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</sheetData>
  <sheetProtection algorithmName="SHA-512" hashValue="yJoFLWuYD8zW3l/GIARcV0j9g68vqv1UpM9c7TqgAVTb4/Cmq8eTm9cV6Opbah4cDFxDEjHsFQLzNi6380j4Xg==" saltValue="WTDjB4axb7eNH2KznzHzag==" spinCount="100000" sheet="1" objects="1" scenarios="1" selectLockedCells="1"/>
  <mergeCells count="33">
    <mergeCell ref="S16:S21"/>
    <mergeCell ref="T16:T21"/>
    <mergeCell ref="S22:S27"/>
    <mergeCell ref="T22:T27"/>
    <mergeCell ref="S7:S10"/>
    <mergeCell ref="T7:T10"/>
    <mergeCell ref="T11:T15"/>
    <mergeCell ref="S11:S15"/>
    <mergeCell ref="M16:M21"/>
    <mergeCell ref="I22:I27"/>
    <mergeCell ref="J22:J27"/>
    <mergeCell ref="K22:K27"/>
    <mergeCell ref="L22:L27"/>
    <mergeCell ref="M22:M27"/>
    <mergeCell ref="M11:M15"/>
    <mergeCell ref="I7:I10"/>
    <mergeCell ref="J7:J10"/>
    <mergeCell ref="K7:K10"/>
    <mergeCell ref="L7:L10"/>
    <mergeCell ref="B1:C1"/>
    <mergeCell ref="B30:G30"/>
    <mergeCell ref="P30:R30"/>
    <mergeCell ref="B29:G29"/>
    <mergeCell ref="P29:R29"/>
    <mergeCell ref="I16:I21"/>
    <mergeCell ref="J16:J21"/>
    <mergeCell ref="K16:K21"/>
    <mergeCell ref="L16:L21"/>
    <mergeCell ref="M7:M10"/>
    <mergeCell ref="I11:I15"/>
    <mergeCell ref="J11:J15"/>
    <mergeCell ref="K11:K15"/>
    <mergeCell ref="L11:L15"/>
  </mergeCells>
  <conditionalFormatting sqref="B7:B27 D8:D27">
    <cfRule type="containsBlanks" dxfId="11" priority="61">
      <formula>LEN(TRIM(B7))=0</formula>
    </cfRule>
  </conditionalFormatting>
  <conditionalFormatting sqref="B7:B27">
    <cfRule type="cellIs" dxfId="10" priority="56" operator="greaterThanOrEqual">
      <formula>1</formula>
    </cfRule>
  </conditionalFormatting>
  <conditionalFormatting sqref="R7:R27">
    <cfRule type="cellIs" dxfId="9" priority="53" operator="equal">
      <formula>"VYHOVUJE"</formula>
    </cfRule>
  </conditionalFormatting>
  <conditionalFormatting sqref="R7:R27">
    <cfRule type="cellIs" dxfId="8" priority="52" operator="equal">
      <formula>"NEVYHOVUJE"</formula>
    </cfRule>
  </conditionalFormatting>
  <conditionalFormatting sqref="G7:G27 P7:P27">
    <cfRule type="containsBlanks" dxfId="7" priority="33">
      <formula>LEN(TRIM(G7))=0</formula>
    </cfRule>
  </conditionalFormatting>
  <conditionalFormatting sqref="G7:G27 P7:P27">
    <cfRule type="notContainsBlanks" dxfId="6" priority="31">
      <formula>LEN(TRIM(G7))&gt;0</formula>
    </cfRule>
  </conditionalFormatting>
  <conditionalFormatting sqref="G7:G27 P7:P27">
    <cfRule type="notContainsBlanks" dxfId="5" priority="30">
      <formula>LEN(TRIM(G7))&gt;0</formula>
    </cfRule>
  </conditionalFormatting>
  <conditionalFormatting sqref="G7:G27">
    <cfRule type="notContainsBlanks" dxfId="4" priority="29">
      <formula>LEN(TRIM(G7))&gt;0</formula>
    </cfRule>
  </conditionalFormatting>
  <conditionalFormatting sqref="H7:H27">
    <cfRule type="containsBlanks" dxfId="3" priority="7">
      <formula>LEN(TRIM(H7))=0</formula>
    </cfRule>
  </conditionalFormatting>
  <conditionalFormatting sqref="H7:H27">
    <cfRule type="notContainsBlanks" dxfId="2" priority="8">
      <formula>LEN(TRIM(H7))&gt;0</formula>
    </cfRule>
  </conditionalFormatting>
  <conditionalFormatting sqref="H7:H27">
    <cfRule type="containsText" dxfId="1" priority="6" operator="containsText" text="ANO">
      <formula>NOT(ISERROR(SEARCH("ANO",H7)))</formula>
    </cfRule>
  </conditionalFormatting>
  <conditionalFormatting sqref="D7">
    <cfRule type="containsBlanks" dxfId="0" priority="3">
      <formula>LEN(TRIM(D7))=0</formula>
    </cfRule>
  </conditionalFormatting>
  <dataValidations count="2">
    <dataValidation type="list" showInputMessage="1" showErrorMessage="1" sqref="H7:H27" xr:uid="{00000000-0002-0000-0000-000001000000}">
      <formula1>"ANO,NE"</formula1>
    </dataValidation>
    <dataValidation type="list" showInputMessage="1" showErrorMessage="1" sqref="E7:E2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2022-09-14T06:07:28Z</cp:lastPrinted>
  <dcterms:created xsi:type="dcterms:W3CDTF">2014-03-05T12:43:32Z</dcterms:created>
  <dcterms:modified xsi:type="dcterms:W3CDTF">2022-09-14T09:06:16Z</dcterms:modified>
</cp:coreProperties>
</file>