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9"/>
  <workbookPr/>
  <mc:AlternateContent xmlns:mc="http://schemas.openxmlformats.org/markup-compatibility/2006">
    <mc:Choice Requires="x15">
      <x15ac:absPath xmlns:x15ac="http://schemas.microsoft.com/office/spreadsheetml/2010/11/ac" url="D:\USERS\ksekyrov\Desktop\T II. 038-2022\"/>
    </mc:Choice>
  </mc:AlternateContent>
  <xr:revisionPtr revIDLastSave="0" documentId="13_ncr:1_{A33A3544-D6DB-4DF5-A49A-F15B2B484570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definedNames>
    <definedName name="_xlnm.Print_Area" localSheetId="0">Tonery!$B$2:$S$21</definedName>
  </definedNames>
  <calcPr calcId="191029"/>
</workbook>
</file>

<file path=xl/calcChain.xml><?xml version="1.0" encoding="utf-8"?>
<calcChain xmlns="http://schemas.openxmlformats.org/spreadsheetml/2006/main">
  <c r="Q14" i="1" l="1"/>
  <c r="Q15" i="1"/>
  <c r="R16" i="1"/>
  <c r="N11" i="1"/>
  <c r="N12" i="1"/>
  <c r="N13" i="1"/>
  <c r="N14" i="1"/>
  <c r="N15" i="1"/>
  <c r="N16" i="1"/>
  <c r="N17" i="1"/>
  <c r="Q11" i="1"/>
  <c r="R11" i="1"/>
  <c r="Q12" i="1"/>
  <c r="R12" i="1"/>
  <c r="Q13" i="1"/>
  <c r="R13" i="1"/>
  <c r="Q17" i="1"/>
  <c r="R17" i="1"/>
  <c r="H11" i="1"/>
  <c r="H12" i="1"/>
  <c r="H13" i="1"/>
  <c r="H14" i="1"/>
  <c r="H15" i="1"/>
  <c r="H16" i="1"/>
  <c r="H17" i="1"/>
  <c r="Q16" i="1" l="1"/>
  <c r="R15" i="1"/>
  <c r="R14" i="1"/>
  <c r="R9" i="1"/>
  <c r="R10" i="1"/>
  <c r="Q18" i="1"/>
  <c r="N18" i="1"/>
  <c r="R18" i="1"/>
  <c r="H18" i="1"/>
  <c r="N10" i="1"/>
  <c r="Q10" i="1"/>
  <c r="H10" i="1"/>
  <c r="N9" i="1"/>
  <c r="H9" i="1"/>
  <c r="Q9" i="1" l="1"/>
  <c r="H7" i="1"/>
  <c r="H8" i="1"/>
  <c r="R8" i="1" l="1"/>
  <c r="Q8" i="1"/>
  <c r="N8" i="1"/>
  <c r="N7" i="1" l="1"/>
  <c r="O21" i="1" s="1"/>
  <c r="R7" i="1" l="1"/>
  <c r="Q7" i="1"/>
  <c r="P21" i="1" s="1"/>
</calcChain>
</file>

<file path=xl/sharedStrings.xml><?xml version="1.0" encoding="utf-8"?>
<sst xmlns="http://schemas.openxmlformats.org/spreadsheetml/2006/main" count="68" uniqueCount="46">
  <si>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</si>
  <si>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</si>
  <si>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</si>
  <si>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</si>
  <si>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</si>
  <si>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</si>
  <si>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</si>
  <si>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</si>
  <si>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</si>
  <si>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</si>
  <si>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30192113-6 - Inkoustové náplně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</si>
  <si>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</si>
  <si>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</si>
  <si>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</si>
  <si>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</si>
  <si>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</si>
  <si>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</si>
  <si>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</si>
  <si>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</si>
  <si>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</si>
  <si>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</si>
  <si>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</si>
  <si>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</si>
  <si>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</si>
  <si>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</si>
  <si>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</si>
  <si>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ks</t>
  </si>
  <si>
    <t>Příloha č. 2 Kupní smlouvy - technická specifikace
Tonery (II.) 038 - 2022 (originální)</t>
  </si>
  <si>
    <t xml:space="preserve"> Inkcartridge pro Epson Stylus Pro 9900</t>
  </si>
  <si>
    <t xml:space="preserve">Originální nádobka pro Epson Stylus Pro 7700/7890/7900/9700/9890/9900 700ml  </t>
  </si>
  <si>
    <t>Pokud financováno z projektových prostředků, pak ŘEŠITEL uvede: NÁZEV A ČÍSLO DOTAČNÍHO PROJEKTU</t>
  </si>
  <si>
    <t>Společná faktura</t>
  </si>
  <si>
    <t>FDU - Ing. Petr Pfauser, 
Tel.: 37763 6717,
E-mail: ppfauser@fdu.zcu.cz</t>
  </si>
  <si>
    <t>Univerzitní 28,
301 00 Plzeň,  
Fakulta designu a umění Ladislava Sutnara - Děkanát, 
místnost LS 230</t>
  </si>
  <si>
    <t>Odpadní nádobka</t>
  </si>
  <si>
    <r>
      <t>Originální  náplň pro Epson Stylus Pro 7700/7890/7900/9700/9890/9900 700ml</t>
    </r>
    <r>
      <rPr>
        <b/>
        <sz val="11"/>
        <color theme="1"/>
        <rFont val="Calibri"/>
        <family val="2"/>
        <charset val="238"/>
        <scheme val="minor"/>
      </rPr>
      <t xml:space="preserve"> light light black.</t>
    </r>
  </si>
  <si>
    <r>
      <t xml:space="preserve">Originální  náplň pro Epson Stylus Pro 7700/7890/7900/9700/9890/9900 700ml </t>
    </r>
    <r>
      <rPr>
        <b/>
        <sz val="11"/>
        <color theme="1"/>
        <rFont val="Calibri"/>
        <family val="2"/>
        <charset val="238"/>
        <scheme val="minor"/>
      </rPr>
      <t>light black.</t>
    </r>
  </si>
  <si>
    <r>
      <t xml:space="preserve">Originální  náplň pro Epson Stylus Pro 7700/7890/7900/9700/9890/9900 700ml </t>
    </r>
    <r>
      <rPr>
        <b/>
        <sz val="11"/>
        <color theme="1"/>
        <rFont val="Calibri"/>
        <family val="2"/>
        <charset val="238"/>
        <scheme val="minor"/>
      </rPr>
      <t>photo black.</t>
    </r>
  </si>
  <si>
    <r>
      <t xml:space="preserve">Originální  náplň pro Epson Stylus Pro 7700/7890/7900/9700/9890/9900 700ml </t>
    </r>
    <r>
      <rPr>
        <b/>
        <sz val="11"/>
        <color theme="1"/>
        <rFont val="Calibri"/>
        <family val="2"/>
        <charset val="238"/>
        <scheme val="minor"/>
      </rPr>
      <t>matte black.</t>
    </r>
  </si>
  <si>
    <r>
      <t xml:space="preserve">Originální  náplň pro Epson Stylus Pro 7700/7890/7900/9700/9890/9900 700ml </t>
    </r>
    <r>
      <rPr>
        <b/>
        <sz val="11"/>
        <color theme="1"/>
        <rFont val="Calibri"/>
        <family val="2"/>
        <charset val="238"/>
        <scheme val="minor"/>
      </rPr>
      <t>light cyan.</t>
    </r>
  </si>
  <si>
    <r>
      <t xml:space="preserve">Originální  náplň pro Epson Stylus Pro 7700/7890/7900/9700/9890/9900 700ml </t>
    </r>
    <r>
      <rPr>
        <b/>
        <sz val="11"/>
        <color theme="1"/>
        <rFont val="Calibri"/>
        <family val="2"/>
        <charset val="238"/>
        <scheme val="minor"/>
      </rPr>
      <t>cyan.</t>
    </r>
  </si>
  <si>
    <r>
      <t xml:space="preserve">Originální  náplň pro Epson Stylus Pro 7700/7890/7900/9700/9890/9900 700ml </t>
    </r>
    <r>
      <rPr>
        <b/>
        <sz val="11"/>
        <color theme="1"/>
        <rFont val="Calibri"/>
        <family val="2"/>
        <charset val="238"/>
        <scheme val="minor"/>
      </rPr>
      <t>vivid light magenta.</t>
    </r>
  </si>
  <si>
    <r>
      <t xml:space="preserve">Originální  náplň pro Epson Stylus Pro 7700/7890/7900/9700/9890/9900 700ml </t>
    </r>
    <r>
      <rPr>
        <b/>
        <sz val="11"/>
        <color theme="1"/>
        <rFont val="Calibri"/>
        <family val="2"/>
        <charset val="238"/>
        <scheme val="minor"/>
      </rPr>
      <t>magenta.</t>
    </r>
  </si>
  <si>
    <r>
      <t>Originální  náplň pro Epson Stylus Pro 7700/7890/7900/9700/9890/9900 700ml</t>
    </r>
    <r>
      <rPr>
        <b/>
        <sz val="11"/>
        <color theme="1"/>
        <rFont val="Calibri"/>
        <family val="2"/>
        <charset val="238"/>
        <scheme val="minor"/>
      </rPr>
      <t xml:space="preserve"> orange.</t>
    </r>
  </si>
  <si>
    <r>
      <t xml:space="preserve">Originální  náplň pro Epson Stylus Pro 7700/7890/7900/9700/9890/9900 700ml </t>
    </r>
    <r>
      <rPr>
        <b/>
        <sz val="11"/>
        <color theme="1"/>
        <rFont val="Calibri"/>
        <family val="2"/>
        <charset val="238"/>
        <scheme val="minor"/>
      </rPr>
      <t>green.</t>
    </r>
  </si>
  <si>
    <r>
      <t xml:space="preserve">Originální  náplň pro Epson Stylus Pro 7700/7890/7900/9700/9890/9900 700ml </t>
    </r>
    <r>
      <rPr>
        <b/>
        <sz val="11"/>
        <color theme="1"/>
        <rFont val="Calibri"/>
        <family val="2"/>
        <charset val="238"/>
        <scheme val="minor"/>
      </rPr>
      <t>yellow.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</si>
</sst>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119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7" fillId="0" borderId="0" xfId="0" applyFont="1" applyAlignment="1">
      <alignment vertical="top" wrapText="1"/>
    </xf>
    <xf numFmtId="0" fontId="12" fillId="0" borderId="0" xfId="0" applyFont="1" applyAlignment="1">
      <alignment horizontal="left" vertical="center" wrapText="1"/>
    </xf>
    <xf numFmtId="0" fontId="19" fillId="6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0" fillId="0" borderId="0" xfId="0" applyBorder="1"/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16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164" fontId="0" fillId="3" borderId="12" xfId="0" applyNumberForma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left" vertical="center" wrapText="1" indent="1"/>
    </xf>
    <xf numFmtId="0" fontId="3" fillId="3" borderId="8" xfId="0" applyFont="1" applyFill="1" applyBorder="1" applyAlignment="1">
      <alignment horizontal="left" vertical="center" wrapText="1" indent="1"/>
    </xf>
    <xf numFmtId="0" fontId="3" fillId="3" borderId="12" xfId="0" applyFont="1" applyFill="1" applyBorder="1" applyAlignment="1">
      <alignment horizontal="left" vertical="center" wrapText="1" indent="1"/>
    </xf>
    <xf numFmtId="3" fontId="0" fillId="2" borderId="15" xfId="0" applyNumberForma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left" vertical="center" wrapText="1" inden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2" fillId="3" borderId="16" xfId="0" applyFont="1" applyFill="1" applyBorder="1" applyAlignment="1">
      <alignment horizontal="left" vertical="center" wrapText="1" inden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20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16" fillId="3" borderId="13" xfId="0" applyFont="1" applyFill="1" applyBorder="1" applyAlignment="1">
      <alignment horizontal="center" vertical="center" wrapText="1"/>
    </xf>
    <xf numFmtId="0" fontId="16" fillId="3" borderId="14" xfId="0" applyFont="1" applyFill="1" applyBorder="1" applyAlignment="1">
      <alignment horizontal="center" vertical="center" wrapText="1"/>
    </xf>
    <xf numFmtId="0" fontId="16" fillId="3" borderId="17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 applyProtection="1">
      <alignment horizontal="left" vertical="center" wrapText="1" indent="1"/>
      <protection locked="0"/>
    </xf>
    <xf numFmtId="0" fontId="13" fillId="5" borderId="8" xfId="0" applyFont="1" applyFill="1" applyBorder="1" applyAlignment="1" applyProtection="1">
      <alignment horizontal="left" vertical="center" wrapText="1" indent="1"/>
      <protection locked="0"/>
    </xf>
    <xf numFmtId="0" fontId="13" fillId="5" borderId="12" xfId="0" applyFont="1" applyFill="1" applyBorder="1" applyAlignment="1" applyProtection="1">
      <alignment horizontal="left" vertical="center" wrapText="1" indent="1"/>
      <protection locked="0"/>
    </xf>
    <xf numFmtId="0" fontId="13" fillId="5" borderId="16" xfId="0" applyFont="1" applyFill="1" applyBorder="1" applyAlignment="1" applyProtection="1">
      <alignment horizontal="left" vertical="center" wrapText="1" indent="1"/>
      <protection locked="0"/>
    </xf>
    <xf numFmtId="164" fontId="13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numFmt numFmtId="30" formatCode="@"/>
      <fill>
        <patternFill patternType="solid">
          <fgColor rgb="FFFF9F9F"/>
          <bgColor rgb="FFFF9F9F"/>
        </patternFill>
      </fill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T168"/>
  <sheetViews>
    <sheetView tabSelected="1" topLeftCell="G6" zoomScaleNormal="100" workbookViewId="0">
      <selection activeCell="G16" sqref="G16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5.7109375" style="1" customWidth="1"/>
    <col min="4" max="4" width="11.7109375" style="2" customWidth="1"/>
    <col min="5" max="5" width="11.28515625" style="3" customWidth="1"/>
    <col min="6" max="6" width="53.710937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32.5703125" style="5" hidden="1" customWidth="1"/>
    <col min="11" max="11" width="36" style="5" customWidth="1"/>
    <col min="12" max="12" width="37" style="5" customWidth="1"/>
    <col min="13" max="13" width="25.7109375" style="1" customWidth="1"/>
    <col min="14" max="14" width="22.7109375" style="1" hidden="1" customWidth="1"/>
    <col min="15" max="15" width="21.5703125" style="5" customWidth="1"/>
    <col min="16" max="16" width="23.7109375" style="5" customWidth="1"/>
    <col min="17" max="17" width="20.7109375" style="5" bestFit="1" customWidth="1"/>
    <col min="18" max="18" width="19.7109375" style="5" bestFit="1" customWidth="1"/>
    <col min="19" max="19" width="11.140625" style="5" hidden="1" customWidth="1"/>
    <col min="20" max="20" width="35.85546875" style="4" customWidth="1"/>
    <col min="21" max="16384" width="9.140625" style="5"/>
  </cols>
  <sheetData>
    <row r="1" spans="2:20" ht="43.15" customHeight="1" x14ac:dyDescent="0.25">
      <c r="B1" s="88" t="s">
        <v>27</v>
      </c>
      <c r="C1" s="89"/>
      <c r="D1" s="34"/>
      <c r="E1" s="35"/>
    </row>
    <row r="2" spans="2:20" ht="18.75" customHeight="1" x14ac:dyDescent="0.25">
      <c r="B2" s="10"/>
      <c r="C2" s="5"/>
      <c r="D2" s="10"/>
      <c r="E2" s="11"/>
      <c r="F2" s="6"/>
      <c r="G2" s="43"/>
      <c r="H2" s="43"/>
      <c r="I2" s="43"/>
      <c r="J2" s="42"/>
      <c r="K2" s="42"/>
      <c r="M2" s="6"/>
      <c r="N2" s="6"/>
      <c r="O2" s="7"/>
      <c r="P2" s="7"/>
      <c r="R2" s="7"/>
      <c r="S2" s="8"/>
      <c r="T2" s="9"/>
    </row>
    <row r="3" spans="2:20" ht="18" customHeight="1" x14ac:dyDescent="0.25">
      <c r="B3" s="15"/>
      <c r="C3" s="13" t="s">
        <v>0</v>
      </c>
      <c r="D3" s="14"/>
      <c r="E3" s="14"/>
      <c r="F3" s="14"/>
      <c r="G3" s="44"/>
      <c r="H3" s="44"/>
      <c r="I3" s="44"/>
      <c r="J3" s="44"/>
      <c r="K3" s="44"/>
      <c r="L3" s="7"/>
      <c r="M3" s="36"/>
      <c r="N3" s="4"/>
      <c r="O3" s="36"/>
      <c r="P3" s="36"/>
      <c r="Q3" s="36"/>
      <c r="R3" s="36"/>
    </row>
    <row r="4" spans="2:20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6"/>
      <c r="N4" s="6"/>
      <c r="O4" s="7"/>
      <c r="P4" s="7"/>
      <c r="R4" s="7"/>
    </row>
    <row r="5" spans="2:20" ht="34.5" customHeight="1" thickBot="1" x14ac:dyDescent="0.3">
      <c r="B5" s="18"/>
      <c r="C5" s="19"/>
      <c r="D5" s="20"/>
      <c r="E5" s="20"/>
      <c r="F5" s="6"/>
      <c r="G5" s="21" t="s">
        <v>2</v>
      </c>
      <c r="H5" s="39"/>
      <c r="I5" s="6"/>
      <c r="M5" s="22"/>
      <c r="N5" s="22"/>
      <c r="P5" s="21" t="s">
        <v>2</v>
      </c>
      <c r="T5" s="12"/>
    </row>
    <row r="6" spans="2:20" ht="79.900000000000006" customHeight="1" thickTop="1" thickBot="1" x14ac:dyDescent="0.3">
      <c r="B6" s="23" t="s">
        <v>3</v>
      </c>
      <c r="C6" s="38" t="s">
        <v>16</v>
      </c>
      <c r="D6" s="24" t="s">
        <v>4</v>
      </c>
      <c r="E6" s="38" t="s">
        <v>17</v>
      </c>
      <c r="F6" s="38" t="s">
        <v>18</v>
      </c>
      <c r="G6" s="25" t="s">
        <v>5</v>
      </c>
      <c r="H6" s="38" t="s">
        <v>13</v>
      </c>
      <c r="I6" s="38" t="s">
        <v>19</v>
      </c>
      <c r="J6" s="84" t="s">
        <v>30</v>
      </c>
      <c r="K6" s="45" t="s">
        <v>20</v>
      </c>
      <c r="L6" s="38" t="s">
        <v>23</v>
      </c>
      <c r="M6" s="38" t="s">
        <v>21</v>
      </c>
      <c r="N6" s="38" t="s">
        <v>22</v>
      </c>
      <c r="O6" s="24" t="s">
        <v>6</v>
      </c>
      <c r="P6" s="26" t="s">
        <v>7</v>
      </c>
      <c r="Q6" s="84" t="s">
        <v>8</v>
      </c>
      <c r="R6" s="84" t="s">
        <v>9</v>
      </c>
      <c r="S6" s="38" t="s">
        <v>24</v>
      </c>
      <c r="T6" s="38" t="s">
        <v>25</v>
      </c>
    </row>
    <row r="7" spans="2:20" ht="39.6" customHeight="1" thickTop="1" x14ac:dyDescent="0.25">
      <c r="B7" s="55">
        <v>1</v>
      </c>
      <c r="C7" s="67" t="s">
        <v>28</v>
      </c>
      <c r="D7" s="56">
        <v>3</v>
      </c>
      <c r="E7" s="57" t="s">
        <v>26</v>
      </c>
      <c r="F7" s="80" t="s">
        <v>35</v>
      </c>
      <c r="G7" s="111"/>
      <c r="H7" s="58" t="str">
        <f t="shared" ref="H7:H18" si="0">IF(O7&gt;1999,"ANO","NE")</f>
        <v>ANO</v>
      </c>
      <c r="I7" s="100" t="s">
        <v>31</v>
      </c>
      <c r="J7" s="103"/>
      <c r="K7" s="100" t="s">
        <v>32</v>
      </c>
      <c r="L7" s="100" t="s">
        <v>33</v>
      </c>
      <c r="M7" s="108">
        <v>21</v>
      </c>
      <c r="N7" s="59">
        <f>D7*O7</f>
        <v>19500</v>
      </c>
      <c r="O7" s="60">
        <v>6500</v>
      </c>
      <c r="P7" s="115"/>
      <c r="Q7" s="61">
        <f>D7*P7</f>
        <v>0</v>
      </c>
      <c r="R7" s="62" t="str">
        <f t="shared" ref="R7" si="1">IF(ISNUMBER(P7), IF(P7&gt;O7,"NEVYHOVUJE","VYHOVUJE")," ")</f>
        <v xml:space="preserve"> </v>
      </c>
      <c r="S7" s="85"/>
      <c r="T7" s="85" t="s">
        <v>10</v>
      </c>
    </row>
    <row r="8" spans="2:20" ht="39.6" customHeight="1" x14ac:dyDescent="0.25">
      <c r="B8" s="47">
        <v>2</v>
      </c>
      <c r="C8" s="68" t="s">
        <v>28</v>
      </c>
      <c r="D8" s="48">
        <v>2</v>
      </c>
      <c r="E8" s="49" t="s">
        <v>26</v>
      </c>
      <c r="F8" s="81" t="s">
        <v>36</v>
      </c>
      <c r="G8" s="112"/>
      <c r="H8" s="50" t="str">
        <f t="shared" si="0"/>
        <v>ANO</v>
      </c>
      <c r="I8" s="101"/>
      <c r="J8" s="104"/>
      <c r="K8" s="106"/>
      <c r="L8" s="106"/>
      <c r="M8" s="109"/>
      <c r="N8" s="51">
        <f>D8*O8</f>
        <v>13000</v>
      </c>
      <c r="O8" s="52">
        <v>6500</v>
      </c>
      <c r="P8" s="116"/>
      <c r="Q8" s="53">
        <f>D8*P8</f>
        <v>0</v>
      </c>
      <c r="R8" s="54" t="str">
        <f t="shared" ref="R8" si="2">IF(ISNUMBER(P8), IF(P8&gt;O8,"NEVYHOVUJE","VYHOVUJE")," ")</f>
        <v xml:space="preserve"> </v>
      </c>
      <c r="S8" s="86"/>
      <c r="T8" s="86"/>
    </row>
    <row r="9" spans="2:20" ht="39.6" customHeight="1" x14ac:dyDescent="0.25">
      <c r="B9" s="47">
        <v>3</v>
      </c>
      <c r="C9" s="68" t="s">
        <v>28</v>
      </c>
      <c r="D9" s="48">
        <v>1</v>
      </c>
      <c r="E9" s="49" t="s">
        <v>26</v>
      </c>
      <c r="F9" s="81" t="s">
        <v>37</v>
      </c>
      <c r="G9" s="112"/>
      <c r="H9" s="50" t="str">
        <f t="shared" si="0"/>
        <v>ANO</v>
      </c>
      <c r="I9" s="101"/>
      <c r="J9" s="104"/>
      <c r="K9" s="106"/>
      <c r="L9" s="106"/>
      <c r="M9" s="109"/>
      <c r="N9" s="51">
        <f>D9*O9</f>
        <v>6500</v>
      </c>
      <c r="O9" s="52">
        <v>6500</v>
      </c>
      <c r="P9" s="116"/>
      <c r="Q9" s="53">
        <f>D9*P9</f>
        <v>0</v>
      </c>
      <c r="R9" s="54" t="str">
        <f t="shared" ref="R9" si="3">IF(ISNUMBER(P9), IF(P9&gt;O9,"NEVYHOVUJE","VYHOVUJE")," ")</f>
        <v xml:space="preserve"> </v>
      </c>
      <c r="S9" s="86"/>
      <c r="T9" s="86"/>
    </row>
    <row r="10" spans="2:20" ht="39.6" customHeight="1" x14ac:dyDescent="0.25">
      <c r="B10" s="47">
        <v>4</v>
      </c>
      <c r="C10" s="68" t="s">
        <v>28</v>
      </c>
      <c r="D10" s="48">
        <v>1</v>
      </c>
      <c r="E10" s="49" t="s">
        <v>26</v>
      </c>
      <c r="F10" s="81" t="s">
        <v>38</v>
      </c>
      <c r="G10" s="112"/>
      <c r="H10" s="50" t="str">
        <f t="shared" si="0"/>
        <v>ANO</v>
      </c>
      <c r="I10" s="101"/>
      <c r="J10" s="104"/>
      <c r="K10" s="106"/>
      <c r="L10" s="106"/>
      <c r="M10" s="109"/>
      <c r="N10" s="51">
        <f>D10*O10</f>
        <v>6500</v>
      </c>
      <c r="O10" s="52">
        <v>6500</v>
      </c>
      <c r="P10" s="116"/>
      <c r="Q10" s="53">
        <f>D10*P10</f>
        <v>0</v>
      </c>
      <c r="R10" s="54" t="str">
        <f t="shared" ref="R10" si="4">IF(ISNUMBER(P10), IF(P10&gt;O10,"NEVYHOVUJE","VYHOVUJE")," ")</f>
        <v xml:space="preserve"> </v>
      </c>
      <c r="S10" s="86"/>
      <c r="T10" s="86"/>
    </row>
    <row r="11" spans="2:20" ht="39.6" customHeight="1" x14ac:dyDescent="0.25">
      <c r="B11" s="63">
        <v>5</v>
      </c>
      <c r="C11" s="69" t="s">
        <v>28</v>
      </c>
      <c r="D11" s="64">
        <v>2</v>
      </c>
      <c r="E11" s="65" t="s">
        <v>26</v>
      </c>
      <c r="F11" s="82" t="s">
        <v>39</v>
      </c>
      <c r="G11" s="113"/>
      <c r="H11" s="50" t="str">
        <f t="shared" si="0"/>
        <v>ANO</v>
      </c>
      <c r="I11" s="101"/>
      <c r="J11" s="104"/>
      <c r="K11" s="106"/>
      <c r="L11" s="106"/>
      <c r="M11" s="109"/>
      <c r="N11" s="51">
        <f>D11*O11</f>
        <v>13000</v>
      </c>
      <c r="O11" s="66">
        <v>6500</v>
      </c>
      <c r="P11" s="117"/>
      <c r="Q11" s="53">
        <f>D11*P11</f>
        <v>0</v>
      </c>
      <c r="R11" s="54" t="str">
        <f t="shared" ref="R11:R17" si="5">IF(ISNUMBER(P11), IF(P11&gt;O11,"NEVYHOVUJE","VYHOVUJE")," ")</f>
        <v xml:space="preserve"> </v>
      </c>
      <c r="S11" s="86"/>
      <c r="T11" s="86"/>
    </row>
    <row r="12" spans="2:20" ht="39.6" customHeight="1" x14ac:dyDescent="0.25">
      <c r="B12" s="63">
        <v>6</v>
      </c>
      <c r="C12" s="69" t="s">
        <v>28</v>
      </c>
      <c r="D12" s="64">
        <v>2</v>
      </c>
      <c r="E12" s="65" t="s">
        <v>26</v>
      </c>
      <c r="F12" s="82" t="s">
        <v>40</v>
      </c>
      <c r="G12" s="113"/>
      <c r="H12" s="50" t="str">
        <f t="shared" si="0"/>
        <v>ANO</v>
      </c>
      <c r="I12" s="101"/>
      <c r="J12" s="104"/>
      <c r="K12" s="106"/>
      <c r="L12" s="106"/>
      <c r="M12" s="109"/>
      <c r="N12" s="51">
        <f>D12*O12</f>
        <v>13000</v>
      </c>
      <c r="O12" s="66">
        <v>6500</v>
      </c>
      <c r="P12" s="117"/>
      <c r="Q12" s="53">
        <f>D12*P12</f>
        <v>0</v>
      </c>
      <c r="R12" s="54" t="str">
        <f t="shared" si="5"/>
        <v xml:space="preserve"> </v>
      </c>
      <c r="S12" s="86"/>
      <c r="T12" s="86"/>
    </row>
    <row r="13" spans="2:20" ht="39.6" customHeight="1" x14ac:dyDescent="0.25">
      <c r="B13" s="63">
        <v>7</v>
      </c>
      <c r="C13" s="69" t="s">
        <v>28</v>
      </c>
      <c r="D13" s="64">
        <v>2</v>
      </c>
      <c r="E13" s="65" t="s">
        <v>26</v>
      </c>
      <c r="F13" s="82" t="s">
        <v>41</v>
      </c>
      <c r="G13" s="113"/>
      <c r="H13" s="50" t="str">
        <f t="shared" si="0"/>
        <v>ANO</v>
      </c>
      <c r="I13" s="101"/>
      <c r="J13" s="104"/>
      <c r="K13" s="106"/>
      <c r="L13" s="106"/>
      <c r="M13" s="109"/>
      <c r="N13" s="51">
        <f>D13*O13</f>
        <v>13000</v>
      </c>
      <c r="O13" s="66">
        <v>6500</v>
      </c>
      <c r="P13" s="117"/>
      <c r="Q13" s="53">
        <f>D13*P13</f>
        <v>0</v>
      </c>
      <c r="R13" s="54" t="str">
        <f t="shared" si="5"/>
        <v xml:space="preserve"> </v>
      </c>
      <c r="S13" s="86"/>
      <c r="T13" s="86"/>
    </row>
    <row r="14" spans="2:20" ht="39.6" customHeight="1" x14ac:dyDescent="0.25">
      <c r="B14" s="63">
        <v>8</v>
      </c>
      <c r="C14" s="69" t="s">
        <v>28</v>
      </c>
      <c r="D14" s="64">
        <v>2</v>
      </c>
      <c r="E14" s="65" t="s">
        <v>26</v>
      </c>
      <c r="F14" s="82" t="s">
        <v>42</v>
      </c>
      <c r="G14" s="113"/>
      <c r="H14" s="50" t="str">
        <f t="shared" si="0"/>
        <v>ANO</v>
      </c>
      <c r="I14" s="101"/>
      <c r="J14" s="104"/>
      <c r="K14" s="106"/>
      <c r="L14" s="106"/>
      <c r="M14" s="109"/>
      <c r="N14" s="51">
        <f>D14*O14</f>
        <v>13000</v>
      </c>
      <c r="O14" s="66">
        <v>6500</v>
      </c>
      <c r="P14" s="117"/>
      <c r="Q14" s="53">
        <f>D14*P14</f>
        <v>0</v>
      </c>
      <c r="R14" s="54" t="str">
        <f t="shared" si="5"/>
        <v xml:space="preserve"> </v>
      </c>
      <c r="S14" s="86"/>
      <c r="T14" s="86"/>
    </row>
    <row r="15" spans="2:20" ht="39.6" customHeight="1" x14ac:dyDescent="0.25">
      <c r="B15" s="63">
        <v>9</v>
      </c>
      <c r="C15" s="69" t="s">
        <v>28</v>
      </c>
      <c r="D15" s="64">
        <v>1</v>
      </c>
      <c r="E15" s="65" t="s">
        <v>26</v>
      </c>
      <c r="F15" s="82" t="s">
        <v>43</v>
      </c>
      <c r="G15" s="113"/>
      <c r="H15" s="50" t="str">
        <f t="shared" si="0"/>
        <v>ANO</v>
      </c>
      <c r="I15" s="101"/>
      <c r="J15" s="104"/>
      <c r="K15" s="106"/>
      <c r="L15" s="106"/>
      <c r="M15" s="109"/>
      <c r="N15" s="51">
        <f>D15*O15</f>
        <v>6500</v>
      </c>
      <c r="O15" s="66">
        <v>6500</v>
      </c>
      <c r="P15" s="117"/>
      <c r="Q15" s="53">
        <f>D15*P15</f>
        <v>0</v>
      </c>
      <c r="R15" s="54" t="str">
        <f t="shared" si="5"/>
        <v xml:space="preserve"> </v>
      </c>
      <c r="S15" s="86"/>
      <c r="T15" s="86"/>
    </row>
    <row r="16" spans="2:20" ht="39.6" customHeight="1" x14ac:dyDescent="0.25">
      <c r="B16" s="63">
        <v>10</v>
      </c>
      <c r="C16" s="69" t="s">
        <v>28</v>
      </c>
      <c r="D16" s="64">
        <v>1</v>
      </c>
      <c r="E16" s="65" t="s">
        <v>26</v>
      </c>
      <c r="F16" s="82" t="s">
        <v>44</v>
      </c>
      <c r="G16" s="113"/>
      <c r="H16" s="50" t="str">
        <f t="shared" si="0"/>
        <v>ANO</v>
      </c>
      <c r="I16" s="101"/>
      <c r="J16" s="104"/>
      <c r="K16" s="106"/>
      <c r="L16" s="106"/>
      <c r="M16" s="109"/>
      <c r="N16" s="51">
        <f>D16*O16</f>
        <v>6500</v>
      </c>
      <c r="O16" s="66">
        <v>6500</v>
      </c>
      <c r="P16" s="117"/>
      <c r="Q16" s="53">
        <f>D16*P16</f>
        <v>0</v>
      </c>
      <c r="R16" s="54" t="str">
        <f t="shared" si="5"/>
        <v xml:space="preserve"> </v>
      </c>
      <c r="S16" s="86"/>
      <c r="T16" s="86"/>
    </row>
    <row r="17" spans="2:20" ht="39.6" customHeight="1" x14ac:dyDescent="0.25">
      <c r="B17" s="63">
        <v>11</v>
      </c>
      <c r="C17" s="69" t="s">
        <v>28</v>
      </c>
      <c r="D17" s="64">
        <v>1</v>
      </c>
      <c r="E17" s="65" t="s">
        <v>26</v>
      </c>
      <c r="F17" s="82" t="s">
        <v>45</v>
      </c>
      <c r="G17" s="113"/>
      <c r="H17" s="50" t="str">
        <f t="shared" si="0"/>
        <v>ANO</v>
      </c>
      <c r="I17" s="101"/>
      <c r="J17" s="104"/>
      <c r="K17" s="106"/>
      <c r="L17" s="106"/>
      <c r="M17" s="109"/>
      <c r="N17" s="51">
        <f>D17*O17</f>
        <v>6500</v>
      </c>
      <c r="O17" s="66">
        <v>6500</v>
      </c>
      <c r="P17" s="117"/>
      <c r="Q17" s="53">
        <f>D17*P17</f>
        <v>0</v>
      </c>
      <c r="R17" s="54" t="str">
        <f t="shared" si="5"/>
        <v xml:space="preserve"> </v>
      </c>
      <c r="S17" s="86"/>
      <c r="T17" s="86"/>
    </row>
    <row r="18" spans="2:20" ht="39.6" customHeight="1" thickBot="1" x14ac:dyDescent="0.3">
      <c r="B18" s="70">
        <v>12</v>
      </c>
      <c r="C18" s="79" t="s">
        <v>34</v>
      </c>
      <c r="D18" s="72">
        <v>3</v>
      </c>
      <c r="E18" s="73" t="s">
        <v>26</v>
      </c>
      <c r="F18" s="71" t="s">
        <v>29</v>
      </c>
      <c r="G18" s="114"/>
      <c r="H18" s="74" t="str">
        <f t="shared" si="0"/>
        <v>NE</v>
      </c>
      <c r="I18" s="102"/>
      <c r="J18" s="105"/>
      <c r="K18" s="107"/>
      <c r="L18" s="107"/>
      <c r="M18" s="110"/>
      <c r="N18" s="75">
        <f>D18*O18</f>
        <v>2400</v>
      </c>
      <c r="O18" s="76">
        <v>800</v>
      </c>
      <c r="P18" s="118"/>
      <c r="Q18" s="77">
        <f>D18*P18</f>
        <v>0</v>
      </c>
      <c r="R18" s="78" t="str">
        <f t="shared" ref="R18" si="6">IF(ISNUMBER(P18), IF(P18&gt;O18,"NEVYHOVUJE","VYHOVUJE")," ")</f>
        <v xml:space="preserve"> </v>
      </c>
      <c r="S18" s="87"/>
      <c r="T18" s="87"/>
    </row>
    <row r="19" spans="2:20" ht="16.5" thickTop="1" thickBot="1" x14ac:dyDescent="0.3">
      <c r="C19" s="5"/>
      <c r="D19" s="5"/>
      <c r="E19" s="5"/>
      <c r="F19" s="5"/>
      <c r="G19" s="5"/>
      <c r="H19" s="5"/>
      <c r="I19" s="5"/>
      <c r="M19" s="5"/>
      <c r="N19" s="5"/>
      <c r="Q19" s="46"/>
    </row>
    <row r="20" spans="2:20" ht="60.75" customHeight="1" thickTop="1" thickBot="1" x14ac:dyDescent="0.3">
      <c r="B20" s="95" t="s">
        <v>14</v>
      </c>
      <c r="C20" s="96"/>
      <c r="D20" s="96"/>
      <c r="E20" s="96"/>
      <c r="F20" s="96"/>
      <c r="G20" s="96"/>
      <c r="H20" s="83"/>
      <c r="I20" s="27"/>
      <c r="J20" s="27"/>
      <c r="K20" s="12"/>
      <c r="L20" s="12"/>
      <c r="M20" s="28"/>
      <c r="N20" s="28"/>
      <c r="O20" s="29" t="s">
        <v>11</v>
      </c>
      <c r="P20" s="97" t="s">
        <v>12</v>
      </c>
      <c r="Q20" s="98"/>
      <c r="R20" s="99"/>
      <c r="S20" s="22"/>
      <c r="T20" s="30"/>
    </row>
    <row r="21" spans="2:20" ht="33.75" customHeight="1" thickTop="1" thickBot="1" x14ac:dyDescent="0.3">
      <c r="B21" s="90" t="s">
        <v>15</v>
      </c>
      <c r="C21" s="91"/>
      <c r="D21" s="91"/>
      <c r="E21" s="91"/>
      <c r="F21" s="91"/>
      <c r="G21" s="91"/>
      <c r="H21" s="37"/>
      <c r="I21" s="31"/>
      <c r="K21" s="10"/>
      <c r="L21" s="10"/>
      <c r="M21" s="32"/>
      <c r="N21" s="32"/>
      <c r="O21" s="33">
        <f>SUM(N7:N18)</f>
        <v>119400</v>
      </c>
      <c r="P21" s="92">
        <f>SUM(Q7:Q18)</f>
        <v>0</v>
      </c>
      <c r="Q21" s="93"/>
      <c r="R21" s="94"/>
    </row>
    <row r="22" spans="2:20" ht="14.25" customHeight="1" thickTop="1" x14ac:dyDescent="0.25"/>
    <row r="23" spans="2:20" ht="14.25" customHeight="1" x14ac:dyDescent="0.25">
      <c r="B23" s="40"/>
    </row>
    <row r="24" spans="2:20" ht="14.25" customHeight="1" x14ac:dyDescent="0.25">
      <c r="B24" s="41"/>
      <c r="C24" s="40"/>
    </row>
    <row r="25" spans="2:20" ht="14.25" customHeight="1" x14ac:dyDescent="0.25"/>
    <row r="26" spans="2:20" ht="14.25" customHeight="1" x14ac:dyDescent="0.25"/>
    <row r="27" spans="2:20" ht="14.25" customHeight="1" x14ac:dyDescent="0.25"/>
    <row r="28" spans="2:20" ht="14.25" customHeight="1" x14ac:dyDescent="0.25"/>
    <row r="29" spans="2:20" ht="14.25" customHeight="1" x14ac:dyDescent="0.25"/>
    <row r="30" spans="2:20" ht="14.25" customHeight="1" x14ac:dyDescent="0.25"/>
    <row r="31" spans="2:20" ht="14.25" customHeight="1" x14ac:dyDescent="0.25"/>
    <row r="32" spans="2:20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</sheetData>
  <sheetProtection algorithmName="SHA-512" hashValue="Zc9vVt2+CPgbmi88n2M6qmctXGJ2Hdl+1AxWNaU/PUjKER4gS+iHj+cUa7X/WWcS5NtJzVTB5Cha4fQC+h0p4Q==" saltValue="R+EWuQMK6yYhtGxOg9+yIw==" spinCount="100000" sheet="1" objects="1" scenarios="1" selectLockedCells="1"/>
  <mergeCells count="12">
    <mergeCell ref="B21:G21"/>
    <mergeCell ref="P21:R21"/>
    <mergeCell ref="B20:G20"/>
    <mergeCell ref="P20:R20"/>
    <mergeCell ref="I7:I18"/>
    <mergeCell ref="J7:J18"/>
    <mergeCell ref="K7:K18"/>
    <mergeCell ref="L7:L18"/>
    <mergeCell ref="M7:M18"/>
    <mergeCell ref="S7:S18"/>
    <mergeCell ref="T7:T18"/>
    <mergeCell ref="B1:C1"/>
  </mergeCells>
  <conditionalFormatting sqref="B7:B18 D8:D18">
    <cfRule type="containsBlanks" dxfId="11" priority="61">
      <formula>LEN(TRIM(B7))=0</formula>
    </cfRule>
  </conditionalFormatting>
  <conditionalFormatting sqref="B7:B18">
    <cfRule type="cellIs" dxfId="10" priority="56" operator="greaterThanOrEqual">
      <formula>1</formula>
    </cfRule>
  </conditionalFormatting>
  <conditionalFormatting sqref="R7:R18">
    <cfRule type="cellIs" dxfId="9" priority="53" operator="equal">
      <formula>"VYHOVUJE"</formula>
    </cfRule>
  </conditionalFormatting>
  <conditionalFormatting sqref="R7:R18">
    <cfRule type="cellIs" dxfId="8" priority="52" operator="equal">
      <formula>"NEVYHOVUJE"</formula>
    </cfRule>
  </conditionalFormatting>
  <conditionalFormatting sqref="G7:G18 P7:P18">
    <cfRule type="containsBlanks" dxfId="7" priority="33">
      <formula>LEN(TRIM(G7))=0</formula>
    </cfRule>
  </conditionalFormatting>
  <conditionalFormatting sqref="G7:G18 P7:P18">
    <cfRule type="notContainsBlanks" dxfId="6" priority="31">
      <formula>LEN(TRIM(G7))&gt;0</formula>
    </cfRule>
  </conditionalFormatting>
  <conditionalFormatting sqref="G7:G18 P7:P18">
    <cfRule type="notContainsBlanks" dxfId="5" priority="30">
      <formula>LEN(TRIM(G7))&gt;0</formula>
    </cfRule>
  </conditionalFormatting>
  <conditionalFormatting sqref="G7:G18">
    <cfRule type="notContainsBlanks" dxfId="4" priority="29">
      <formula>LEN(TRIM(G7))&gt;0</formula>
    </cfRule>
  </conditionalFormatting>
  <conditionalFormatting sqref="H7:H18">
    <cfRule type="containsBlanks" dxfId="3" priority="7">
      <formula>LEN(TRIM(H7))=0</formula>
    </cfRule>
  </conditionalFormatting>
  <conditionalFormatting sqref="H7:H18">
    <cfRule type="notContainsBlanks" dxfId="2" priority="8">
      <formula>LEN(TRIM(H7))&gt;0</formula>
    </cfRule>
  </conditionalFormatting>
  <conditionalFormatting sqref="H7:H18">
    <cfRule type="containsText" dxfId="1" priority="6" operator="containsText" text="ANO">
      <formula>NOT(ISERROR(SEARCH("ANO",H7)))</formula>
    </cfRule>
  </conditionalFormatting>
  <conditionalFormatting sqref="D7">
    <cfRule type="containsBlanks" dxfId="0" priority="3">
      <formula>LEN(TRIM(D7))=0</formula>
    </cfRule>
  </conditionalFormatting>
  <dataValidations count="2">
    <dataValidation type="list" showInputMessage="1" showErrorMessage="1" sqref="H7:H18" xr:uid="{00000000-0002-0000-0000-000001000000}">
      <formula1>"ANO,NE"</formula1>
    </dataValidation>
    <dataValidation type="list" showInputMessage="1" showErrorMessage="1" sqref="E7:E18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cp:lastPrinted>2022-08-05T13:51:37Z</cp:lastPrinted>
  <dcterms:created xsi:type="dcterms:W3CDTF">2014-03-05T12:43:32Z</dcterms:created>
  <dcterms:modified xsi:type="dcterms:W3CDTF">2022-09-14T08:57:26Z</dcterms:modified>
</cp:coreProperties>
</file>