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293 - 22.08. - ZCU - Výpočetní technika (III.) 088 - 2022\"/>
    </mc:Choice>
  </mc:AlternateContent>
  <xr:revisionPtr revIDLastSave="0" documentId="13_ncr:1_{E9A48893-7289-4182-B0FE-61D2093FEA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P7" i="1" l="1"/>
  <c r="Q11" i="1" l="1"/>
  <c r="T7" i="1"/>
  <c r="S7" i="1" l="1"/>
  <c r="R11" i="1" s="1"/>
</calcChain>
</file>

<file path=xl/sharedStrings.xml><?xml version="1.0" encoding="utf-8"?>
<sst xmlns="http://schemas.openxmlformats.org/spreadsheetml/2006/main" count="47" uniqueCount="43">
  <si>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</si>
  <si>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</si>
  <si>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</si>
  <si>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</si>
  <si>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</si>
  <si>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</si>
  <si>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</si>
  <si>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</si>
  <si>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</si>
  <si>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</si>
  <si>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</si>
  <si>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</si>
  <si>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</si>
  <si>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</si>
  <si>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</si>
  <si>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</si>
  <si>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</si>
  <si>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</si>
  <si>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</si>
  <si>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</si>
  <si>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</si>
  <si>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</si>
  <si>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</si>
  <si>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</si>
  <si>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</si>
  <si>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</si>
  <si>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</si>
  <si>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</si>
  <si>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</si>
  <si>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</si>
  <si>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</si>
  <si>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Společná faktura</t>
  </si>
  <si>
    <t>Stolní PC</t>
  </si>
  <si>
    <t>Pokud financováno z projektových prostředků, pak ŘEŠITEL uvede: NÁZEV A ČÍSLO DOTAČNÍHO PROJEKTU</t>
  </si>
  <si>
    <t>Ing. Tomáš Řeřicha, Ph.D.,
Tel.: 737 488 958,
37763 4534</t>
  </si>
  <si>
    <t>Univerzitní 26, 
301 00 Plzeň,
Fakulta elektrotechnická - Katedra materiálů a technologií,
místnost EK 414</t>
  </si>
  <si>
    <r>
      <t xml:space="preserve">Výkon procesoru v Passmark CPU více než 30 000 bodů, počet jader procesoru min. 12.
Operační paměť: min. 16 GB. 
HDD: min. 512 GB, typ SSD.
Síťová karta.
Interní DVD mechanika.
Rozhraní min.: HDMI nebo DisplayPort, RJ-45, USB min. 2.0.
</t>
    </r>
    <r>
      <rPr>
        <sz val="11"/>
        <color theme="1"/>
        <rFont val="Calibri"/>
        <family val="2"/>
        <charset val="238"/>
        <scheme val="minor"/>
      </rPr>
      <t>Skřín: Mini Tower.
Barva se preferuje černá.
Bez operačního systému.
Záruka min. 2 roky.</t>
    </r>
  </si>
  <si>
    <t xml:space="preserve">Příloha č. 2 Kupní smlouvy - technická specifikace
Výpočetní technika (III.) 088 - 2022 </t>
  </si>
  <si>
    <r>
      <t>Výkon procesoru v Passmark CPU více ne</t>
    </r>
    <r>
      <rPr>
        <sz val="11"/>
        <rFont val="Calibri"/>
        <family val="2"/>
        <charset val="238"/>
        <scheme val="minor"/>
      </rPr>
      <t>ž 12 000</t>
    </r>
    <r>
      <rPr>
        <sz val="11"/>
        <color theme="1"/>
        <rFont val="Calibri"/>
        <family val="2"/>
        <charset val="238"/>
        <scheme val="minor"/>
      </rPr>
      <t xml:space="preserve"> bodů, počet jader procesoru min. 6.
Operační paměť: min. 8 GB. 
HDD: min. 256 GB, typ SSD.
Síťová karta.
Interní DVD mechanika.
Rozhraní min.: HDMI, RJ-45, USB 2.0.
Skřín: Micro Tower.
Barva se preferuje černá.
Bez operačního systému. 
Záruka min. 2 roky.</t>
    </r>
  </si>
  <si>
    <t>HP Pro 300 G6 - i5-10400/ 8GB RAM/ 256GB SSD/ Intel UHD 630/ DVD-RW/ bez OS/ Černý/ klávesnice + myš (294S7EA#BCM), záruka 2 roky</t>
  </si>
  <si>
    <t>https://eworld.mt/wp-content/uploads/2021/06/294S6EA.pdf</t>
  </si>
  <si>
    <t xml:space="preserve">
Dell Optiplex 5000
procesor i7-12700
Operační paměť: 16 GB. 
HDD: 512 GB, typ SSD.
Síťová karta.
Interní DVD mechanika.
Rozhraní: DisplayPort, RJ-45, USB 3.0.
Skřín: Mini Tower.
Bez operačního systému.
Záruka 2 roky."</t>
  </si>
  <si>
    <t>https://dl.dell.com/rdoc/dell%20optiplex%205000%20micro%20d15u%20d15u002%20dell%20regulatory%20and%20environmental%20datasheet%20en-us.pdf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</si>
</sst>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1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I8" zoomScaleNormal="100" workbookViewId="0">
      <selection activeCell="R8" sqref="R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94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29.140625" style="5" hidden="1" customWidth="1"/>
    <col min="12" max="12" width="27.28515625" style="5" customWidth="1"/>
    <col min="13" max="13" width="26" style="5" customWidth="1"/>
    <col min="14" max="14" width="37.71093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78" t="s">
        <v>37</v>
      </c>
      <c r="C1" s="79"/>
      <c r="D1" s="7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8"/>
      <c r="E3" s="68"/>
      <c r="F3" s="6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8"/>
      <c r="E4" s="68"/>
      <c r="F4" s="68"/>
      <c r="G4" s="68"/>
      <c r="H4" s="6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0" t="s">
        <v>2</v>
      </c>
      <c r="H5" s="8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33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67" t="s">
        <v>7</v>
      </c>
      <c r="T6" s="67" t="s">
        <v>8</v>
      </c>
      <c r="U6" s="41" t="s">
        <v>21</v>
      </c>
      <c r="V6" s="41" t="s">
        <v>22</v>
      </c>
    </row>
    <row r="7" spans="1:22" ht="205.5" customHeight="1" thickTop="1" x14ac:dyDescent="0.25">
      <c r="A7" s="20"/>
      <c r="B7" s="48">
        <v>1</v>
      </c>
      <c r="C7" s="49" t="s">
        <v>32</v>
      </c>
      <c r="D7" s="50">
        <v>1</v>
      </c>
      <c r="E7" s="51" t="s">
        <v>24</v>
      </c>
      <c r="F7" s="69" t="s">
        <v>38</v>
      </c>
      <c r="G7" s="70" t="s">
        <v>39</v>
      </c>
      <c r="H7" s="71" t="s">
        <v>40</v>
      </c>
      <c r="I7" s="82" t="s">
        <v>31</v>
      </c>
      <c r="J7" s="84" t="s">
        <v>30</v>
      </c>
      <c r="K7" s="76"/>
      <c r="L7" s="88"/>
      <c r="M7" s="86" t="s">
        <v>34</v>
      </c>
      <c r="N7" s="86" t="s">
        <v>35</v>
      </c>
      <c r="O7" s="64">
        <v>60</v>
      </c>
      <c r="P7" s="52">
        <f>D7*Q7</f>
        <v>11000</v>
      </c>
      <c r="Q7" s="53">
        <v>11000</v>
      </c>
      <c r="R7" s="74">
        <v>10959</v>
      </c>
      <c r="S7" s="54">
        <f>D7*R7</f>
        <v>10959</v>
      </c>
      <c r="T7" s="55" t="str">
        <f t="shared" ref="T7" si="0">IF(ISNUMBER(R7), IF(R7&gt;Q7,"NEVYHOVUJE","VYHOVUJE")," ")</f>
        <v>VYHOVUJE</v>
      </c>
      <c r="U7" s="76"/>
      <c r="V7" s="51" t="s">
        <v>11</v>
      </c>
    </row>
    <row r="8" spans="1:22" ht="204.75" customHeight="1" thickBot="1" x14ac:dyDescent="0.3">
      <c r="A8" s="20"/>
      <c r="B8" s="56">
        <v>2</v>
      </c>
      <c r="C8" s="57" t="s">
        <v>32</v>
      </c>
      <c r="D8" s="58">
        <v>1</v>
      </c>
      <c r="E8" s="59" t="s">
        <v>24</v>
      </c>
      <c r="F8" s="66" t="s">
        <v>36</v>
      </c>
      <c r="G8" s="72" t="s">
        <v>41</v>
      </c>
      <c r="H8" s="73" t="s">
        <v>42</v>
      </c>
      <c r="I8" s="83"/>
      <c r="J8" s="85"/>
      <c r="K8" s="77"/>
      <c r="L8" s="89"/>
      <c r="M8" s="87"/>
      <c r="N8" s="87"/>
      <c r="O8" s="65">
        <v>80</v>
      </c>
      <c r="P8" s="60">
        <f>D8*Q8</f>
        <v>19000</v>
      </c>
      <c r="Q8" s="61">
        <v>19000</v>
      </c>
      <c r="R8" s="75">
        <v>18040</v>
      </c>
      <c r="S8" s="62">
        <f>D8*R8</f>
        <v>18040</v>
      </c>
      <c r="T8" s="63" t="str">
        <f t="shared" ref="T8" si="1">IF(ISNUMBER(R8), IF(R8&gt;Q8,"NEVYHOVUJE","VYHOVUJE")," ")</f>
        <v>VYHOVUJE</v>
      </c>
      <c r="U8" s="77"/>
      <c r="V8" s="59" t="s">
        <v>11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97" t="s">
        <v>28</v>
      </c>
      <c r="C10" s="97"/>
      <c r="D10" s="97"/>
      <c r="E10" s="97"/>
      <c r="F10" s="97"/>
      <c r="G10" s="97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94" t="s">
        <v>10</v>
      </c>
      <c r="S10" s="95"/>
      <c r="T10" s="96"/>
      <c r="U10" s="24"/>
      <c r="V10" s="25"/>
    </row>
    <row r="11" spans="1:22" ht="50.45" customHeight="1" thickTop="1" thickBot="1" x14ac:dyDescent="0.3">
      <c r="B11" s="98" t="s">
        <v>26</v>
      </c>
      <c r="C11" s="98"/>
      <c r="D11" s="98"/>
      <c r="E11" s="98"/>
      <c r="F11" s="98"/>
      <c r="G11" s="98"/>
      <c r="H11" s="98"/>
      <c r="I11" s="26"/>
      <c r="L11" s="9"/>
      <c r="M11" s="9"/>
      <c r="N11" s="9"/>
      <c r="O11" s="27"/>
      <c r="P11" s="27"/>
      <c r="Q11" s="28">
        <f>SUM(P7:P8)</f>
        <v>30000</v>
      </c>
      <c r="R11" s="91">
        <f>SUM(S7:S8)</f>
        <v>28999</v>
      </c>
      <c r="S11" s="92"/>
      <c r="T11" s="93"/>
    </row>
    <row r="12" spans="1:22" ht="15.75" thickTop="1" x14ac:dyDescent="0.25">
      <c r="B12" s="90" t="s">
        <v>27</v>
      </c>
      <c r="C12" s="90"/>
      <c r="D12" s="90"/>
      <c r="E12" s="90"/>
      <c r="F12" s="90"/>
      <c r="G12" s="90"/>
      <c r="H12" s="68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8"/>
      <c r="H13" s="68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8"/>
      <c r="H14" s="6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68"/>
      <c r="H15" s="6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8"/>
      <c r="H16" s="6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8"/>
      <c r="H18" s="6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8"/>
      <c r="H19" s="6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8"/>
      <c r="H20" s="6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8"/>
      <c r="H21" s="6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8"/>
      <c r="H22" s="6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8"/>
      <c r="H23" s="6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8"/>
      <c r="H24" s="6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8"/>
      <c r="H25" s="6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8"/>
      <c r="H26" s="6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8"/>
      <c r="H27" s="6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8"/>
      <c r="H28" s="6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8"/>
      <c r="H29" s="6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8"/>
      <c r="H30" s="6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8"/>
      <c r="H31" s="6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8"/>
      <c r="H32" s="6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8"/>
      <c r="H33" s="6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8"/>
      <c r="H34" s="6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8"/>
      <c r="H35" s="6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8"/>
      <c r="H36" s="6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8"/>
      <c r="H37" s="6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8"/>
      <c r="H38" s="6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8"/>
      <c r="H39" s="6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8"/>
      <c r="H40" s="6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8"/>
      <c r="H41" s="6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8"/>
      <c r="H42" s="6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8"/>
      <c r="H43" s="6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8"/>
      <c r="H44" s="6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8"/>
      <c r="H45" s="6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8"/>
      <c r="H46" s="6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8"/>
      <c r="H47" s="6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8"/>
      <c r="H48" s="6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8"/>
      <c r="H49" s="6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8"/>
      <c r="H50" s="6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8"/>
      <c r="H51" s="6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8"/>
      <c r="H52" s="6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8"/>
      <c r="H53" s="6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8"/>
      <c r="H54" s="6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8"/>
      <c r="H55" s="6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8"/>
      <c r="H56" s="6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8"/>
      <c r="H57" s="6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8"/>
      <c r="H58" s="6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8"/>
      <c r="H59" s="6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8"/>
      <c r="H60" s="6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8"/>
      <c r="H61" s="6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8"/>
      <c r="H62" s="6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8"/>
      <c r="H63" s="6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8"/>
      <c r="H64" s="6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8"/>
      <c r="H65" s="6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8"/>
      <c r="H66" s="6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8"/>
      <c r="H67" s="6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8"/>
      <c r="H68" s="6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8"/>
      <c r="H69" s="6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8"/>
      <c r="H70" s="6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8"/>
      <c r="H71" s="6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8"/>
      <c r="H72" s="6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8"/>
      <c r="H73" s="6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8"/>
      <c r="H74" s="6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8"/>
      <c r="H75" s="6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8"/>
      <c r="H76" s="6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8"/>
      <c r="H77" s="6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8"/>
      <c r="H78" s="6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8"/>
      <c r="H79" s="6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8"/>
      <c r="H80" s="6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8"/>
      <c r="H81" s="6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8"/>
      <c r="H82" s="6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8"/>
      <c r="H83" s="6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8"/>
      <c r="H84" s="6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8"/>
      <c r="H85" s="6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8"/>
      <c r="H86" s="6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8"/>
      <c r="H87" s="6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8"/>
      <c r="H88" s="6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8"/>
      <c r="H89" s="6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8"/>
      <c r="H90" s="6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8"/>
      <c r="H91" s="6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8"/>
      <c r="H92" s="6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8"/>
      <c r="H93" s="6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8"/>
      <c r="H94" s="6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8"/>
      <c r="H95" s="6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8"/>
      <c r="H96" s="6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8"/>
      <c r="H97" s="68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1OAQPh4MPnuk3KtMZ+TZeg5ISCcDx2pXRsGKn8UMFbB7s9qpTukVsf9RPqVlCawDQqwqroJUT4gcJniunDQtig==" saltValue="ud/C+EBZsqvHxOFpTDAg3w==" spinCount="100000" sheet="1" objects="1" scenarios="1"/>
  <mergeCells count="14">
    <mergeCell ref="B12:G12"/>
    <mergeCell ref="R11:T11"/>
    <mergeCell ref="R10:T10"/>
    <mergeCell ref="B10:G10"/>
    <mergeCell ref="B11:H11"/>
    <mergeCell ref="U7:U8"/>
    <mergeCell ref="B1:D1"/>
    <mergeCell ref="G5:H5"/>
    <mergeCell ref="I7:I8"/>
    <mergeCell ref="J7:J8"/>
    <mergeCell ref="K7:K8"/>
    <mergeCell ref="M7:M8"/>
    <mergeCell ref="N7:N8"/>
    <mergeCell ref="L7:L8"/>
  </mergeCells>
  <conditionalFormatting sqref="D7:D8 B7:B8">
    <cfRule type="containsBlanks" dxfId="10" priority="80">
      <formula>LEN(TRIM(B7))=0</formula>
    </cfRule>
  </conditionalFormatting>
  <conditionalFormatting sqref="B7:B8">
    <cfRule type="cellIs" dxfId="9" priority="77" operator="greaterThanOrEqual">
      <formula>1</formula>
    </cfRule>
  </conditionalFormatting>
  <conditionalFormatting sqref="T7:T8">
    <cfRule type="cellIs" dxfId="8" priority="64" operator="equal">
      <formula>"VYHOVUJE"</formula>
    </cfRule>
  </conditionalFormatting>
  <conditionalFormatting sqref="T7:T8">
    <cfRule type="cellIs" dxfId="7" priority="63" operator="equal">
      <formula>"NEVYHOVUJE"</formula>
    </cfRule>
  </conditionalFormatting>
  <conditionalFormatting sqref="R7:R8">
    <cfRule type="containsBlanks" dxfId="6" priority="57">
      <formula>LEN(TRIM(R7))=0</formula>
    </cfRule>
  </conditionalFormatting>
  <conditionalFormatting sqref="R7:R8">
    <cfRule type="notContainsBlanks" dxfId="5" priority="55">
      <formula>LEN(TRIM(R7))&gt;0</formula>
    </cfRule>
  </conditionalFormatting>
  <conditionalFormatting sqref="R7:R8">
    <cfRule type="notContainsBlanks" dxfId="4" priority="54">
      <formula>LEN(TRIM(R7))&gt;0</formula>
    </cfRule>
  </conditionalFormatting>
  <conditionalFormatting sqref="G7:H8">
    <cfRule type="containsBlanks" dxfId="3" priority="4">
      <formula>LEN(TRIM(G7))=0</formula>
    </cfRule>
  </conditionalFormatting>
  <conditionalFormatting sqref="G7:H8">
    <cfRule type="notContainsBlanks" dxfId="2" priority="3">
      <formula>LEN(TRIM(G7))&gt;0</formula>
    </cfRule>
  </conditionalFormatting>
  <conditionalFormatting sqref="G7:H8">
    <cfRule type="notContainsBlanks" dxfId="1" priority="2">
      <formula>LEN(TRIM(G7))&gt;0</formula>
    </cfRule>
  </conditionalFormatting>
  <conditionalFormatting sqref="G7:H8">
    <cfRule type="notContainsBlanks" dxfId="0" priority="1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2022-05-27T04:59:57Z</cp:lastPrinted>
  <dcterms:created xsi:type="dcterms:W3CDTF">2014-03-05T12:43:32Z</dcterms:created>
  <dcterms:modified xsi:type="dcterms:W3CDTF">2022-08-17T09:02:19Z</dcterms:modified>
</cp:coreProperties>
</file>