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LMT\LMT_2022\027\1 výzva\"/>
    </mc:Choice>
  </mc:AlternateContent>
  <xr:revisionPtr revIDLastSave="0" documentId="13_ncr:1_{F3FDE160-408E-40CA-91B6-AD318B24BC23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R8" i="1" l="1"/>
  <c r="S7" i="1"/>
  <c r="O8" i="1"/>
  <c r="O7" i="1"/>
  <c r="P11" i="1" s="1"/>
  <c r="S8" i="1" l="1"/>
  <c r="R7" i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<sst xmlns="http://schemas.openxmlformats.org/spreadsheetml/2006/main" count="41" uniqueCount="39">
  <si>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</si>
  <si>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</si>
  <si>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</si>
  <si>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</si>
  <si>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</si>
  <si>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</si>
  <si>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</si>
  <si>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</si>
  <si>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</si>
  <si>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</si>
  <si>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</si>
  <si>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</si>
  <si>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</si>
  <si>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</si>
  <si>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31120000-3 - Generátory 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</si>
  <si>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</si>
  <si>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</si>
  <si>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</si>
  <si>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</si>
  <si>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</si>
  <si>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</si>
  <si>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</si>
  <si>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</si>
  <si>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</si>
  <si>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</si>
  <si>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</si>
  <si>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</si>
  <si>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NE</t>
  </si>
  <si>
    <t xml:space="preserve">Pokud financováno z projektových prostředků, pak ŘEŠITEL uvede: NÁZEV A ČÍSLO DOTAČNÍHO PROJEKTU 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</si>
  <si>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</si>
  <si>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</si>
  <si>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027 - 2022 </t>
  </si>
  <si>
    <t>Osciloskop</t>
  </si>
  <si>
    <t>Funkční generátor</t>
  </si>
  <si>
    <t>Společná faktura</t>
  </si>
  <si>
    <t>Ing. Tomáš Řeřicha, Ph.D.,
Tel.: 737 488 958,
37763 4534</t>
  </si>
  <si>
    <t>Univerzitní 26,
301 00 Plzeň,
Fakulta elektrotechnická - Katedra materiálů a technologií,
místnost EK 414</t>
  </si>
  <si>
    <r>
      <t xml:space="preserve">Dvoukanálový, frekvenční rozsah 70 MHz.
Podpora min. 8-digitálních kanálů.
Vzorkování 1GSa/s na každý kanál.
Záznamová paměť min. 100kpts/ch.
Displej s rozlišením min. 800x480 bodů.
Vestavěný funkční generátor 20 MHz.
Komunikační rozhraní USB.
Možnost rozšíření o modul GPIB nebo LAN/VGA.
Součástí dodávky jsou pasivní sondy.
</t>
    </r>
    <r>
      <rPr>
        <b/>
        <sz val="11"/>
        <rFont val="Calibri"/>
        <family val="2"/>
        <charset val="238"/>
        <scheme val="minor"/>
      </rPr>
      <t>Jedná se o rozšíření laboratorní instrumentace a je bezpodmínečně nutná plná kompatibilita s osciloskopem Keysight DSOX-2002A.</t>
    </r>
  </si>
  <si>
    <r>
      <t xml:space="preserve">Počet kanálů 1.
Šířka pásma 20 MHz.
Vertikální rozlišení 16bit.
Podpora modulace: AM,   BPSK,   FM,   FSK,   PM,   PWM.
Průběhy: impuls,   obdélníkový,   sinus,   trojúhelníkový.
Rozsah kmitočtu průběhů: 1µHz...20MHz (impulsní průběh),   1µHz...20MHz (obdélníkový průběh),   1µHz...20MHz (sinus průběh),   1µHz...200kHz (trojúhelníkový průběh).
</t>
    </r>
    <r>
      <rPr>
        <b/>
        <sz val="11"/>
        <rFont val="Calibri"/>
        <family val="2"/>
        <charset val="238"/>
        <scheme val="minor"/>
      </rPr>
      <t>Jedná se o rozšíření laboratorní instrumentace a je bezpodmínečně nutná plná kompatibilita s funkčním generátorem Keysight 33509B.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</si>
</sst>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B1" zoomScale="68" zoomScaleNormal="68" workbookViewId="0">
      <selection activeCell="G7" sqref="G7:G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" style="1" customWidth="1"/>
    <col min="4" max="4" width="11.7109375" style="2" customWidth="1"/>
    <col min="5" max="5" width="11.140625" style="3" customWidth="1"/>
    <col min="6" max="6" width="122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5.140625" style="5" customWidth="1"/>
    <col min="12" max="12" width="27" style="5" customWidth="1"/>
    <col min="13" max="13" width="33.7109375" style="4" customWidth="1"/>
    <col min="14" max="14" width="25.5703125" style="4" customWidth="1"/>
    <col min="15" max="15" width="19.28515625" style="4" hidden="1" customWidth="1"/>
    <col min="16" max="16" width="22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3.42578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63" t="s">
        <v>31</v>
      </c>
      <c r="C1" s="64"/>
      <c r="D1" s="64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28</v>
      </c>
      <c r="K6" s="23" t="s">
        <v>21</v>
      </c>
      <c r="L6" s="53" t="s">
        <v>22</v>
      </c>
      <c r="M6" s="23" t="s">
        <v>23</v>
      </c>
      <c r="N6" s="23" t="s">
        <v>30</v>
      </c>
      <c r="O6" s="23" t="s">
        <v>24</v>
      </c>
      <c r="P6" s="23" t="s">
        <v>6</v>
      </c>
      <c r="Q6" s="25" t="s">
        <v>7</v>
      </c>
      <c r="R6" s="53" t="s">
        <v>8</v>
      </c>
      <c r="S6" s="53" t="s">
        <v>9</v>
      </c>
      <c r="T6" s="23" t="s">
        <v>25</v>
      </c>
      <c r="U6" s="23" t="s">
        <v>26</v>
      </c>
    </row>
    <row r="7" spans="1:21" ht="222.75" customHeight="1" thickTop="1" x14ac:dyDescent="0.25">
      <c r="A7" s="26"/>
      <c r="B7" s="35">
        <v>1</v>
      </c>
      <c r="C7" s="36" t="s">
        <v>32</v>
      </c>
      <c r="D7" s="37">
        <v>2</v>
      </c>
      <c r="E7" s="52" t="s">
        <v>29</v>
      </c>
      <c r="F7" s="38" t="s">
        <v>37</v>
      </c>
      <c r="G7" s="75"/>
      <c r="H7" s="65" t="s">
        <v>34</v>
      </c>
      <c r="I7" s="67" t="s">
        <v>27</v>
      </c>
      <c r="J7" s="69"/>
      <c r="K7" s="71"/>
      <c r="L7" s="65" t="s">
        <v>35</v>
      </c>
      <c r="M7" s="65" t="s">
        <v>36</v>
      </c>
      <c r="N7" s="73">
        <v>30</v>
      </c>
      <c r="O7" s="39">
        <f>D7*P7</f>
        <v>82000</v>
      </c>
      <c r="P7" s="40">
        <v>41000</v>
      </c>
      <c r="Q7" s="77"/>
      <c r="R7" s="41">
        <f>D7*Q7</f>
        <v>0</v>
      </c>
      <c r="S7" s="42" t="str">
        <f t="shared" ref="S7" si="0">IF(ISNUMBER(Q7), IF(Q7&gt;P7,"NEVYHOVUJE","VYHOVUJE")," ")</f>
        <v xml:space="preserve"> </v>
      </c>
      <c r="T7" s="67"/>
      <c r="U7" s="52" t="s">
        <v>15</v>
      </c>
    </row>
    <row r="8" spans="1:21" ht="192.75" customHeight="1" thickBot="1" x14ac:dyDescent="0.3">
      <c r="A8" s="26"/>
      <c r="B8" s="43">
        <v>2</v>
      </c>
      <c r="C8" s="44" t="s">
        <v>33</v>
      </c>
      <c r="D8" s="45">
        <v>1</v>
      </c>
      <c r="E8" s="46" t="s">
        <v>29</v>
      </c>
      <c r="F8" s="47" t="s">
        <v>38</v>
      </c>
      <c r="G8" s="76"/>
      <c r="H8" s="66"/>
      <c r="I8" s="68"/>
      <c r="J8" s="70"/>
      <c r="K8" s="72"/>
      <c r="L8" s="72"/>
      <c r="M8" s="72"/>
      <c r="N8" s="74"/>
      <c r="O8" s="48">
        <f>D8*P8</f>
        <v>43000</v>
      </c>
      <c r="P8" s="49">
        <v>43000</v>
      </c>
      <c r="Q8" s="78"/>
      <c r="R8" s="50">
        <f>D8*Q8</f>
        <v>0</v>
      </c>
      <c r="S8" s="51" t="str">
        <f t="shared" ref="S8" si="1">IF(ISNUMBER(Q8), IF(Q8&gt;P8,"NEVYHOVUJE","VYHOVUJE")," ")</f>
        <v xml:space="preserve"> </v>
      </c>
      <c r="T8" s="68"/>
      <c r="U8" s="46" t="s">
        <v>14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54" t="s">
        <v>10</v>
      </c>
      <c r="C10" s="55"/>
      <c r="D10" s="55"/>
      <c r="E10" s="55"/>
      <c r="F10" s="55"/>
      <c r="G10" s="55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56" t="s">
        <v>12</v>
      </c>
      <c r="R10" s="57"/>
      <c r="S10" s="58"/>
      <c r="T10" s="21"/>
      <c r="U10" s="30"/>
    </row>
    <row r="11" spans="1:21" ht="33" customHeight="1" thickTop="1" thickBot="1" x14ac:dyDescent="0.3">
      <c r="B11" s="59" t="s">
        <v>13</v>
      </c>
      <c r="C11" s="59"/>
      <c r="D11" s="59"/>
      <c r="E11" s="59"/>
      <c r="F11" s="59"/>
      <c r="G11" s="59"/>
      <c r="H11" s="31"/>
      <c r="K11" s="8"/>
      <c r="L11" s="8"/>
      <c r="M11" s="8"/>
      <c r="N11" s="32"/>
      <c r="O11" s="32"/>
      <c r="P11" s="33">
        <f>SUM(O7:O8)</f>
        <v>125000</v>
      </c>
      <c r="Q11" s="60">
        <f>SUM(R7:R8)</f>
        <v>0</v>
      </c>
      <c r="R11" s="61"/>
      <c r="S11" s="62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BMgKaZ2CsuIwCs2kyKN3l8bzJ0ghczoT/J6HotVsd+2Bqy0fToSuTvLav4D2E46gEj0NUarmBhzbhuMoJWABYg==" saltValue="okYAfYEjHwsPim6pf4p1Hg==" spinCount="100000" sheet="1" objects="1" scenarios="1"/>
  <mergeCells count="13">
    <mergeCell ref="T7:T8"/>
    <mergeCell ref="L7:L8"/>
    <mergeCell ref="M7:M8"/>
    <mergeCell ref="B10:G10"/>
    <mergeCell ref="Q10:S10"/>
    <mergeCell ref="B11:G11"/>
    <mergeCell ref="Q11:S11"/>
    <mergeCell ref="B1:D1"/>
    <mergeCell ref="H7:H8"/>
    <mergeCell ref="I7:I8"/>
    <mergeCell ref="J7:J8"/>
    <mergeCell ref="K7:K8"/>
    <mergeCell ref="N7:N8"/>
  </mergeCells>
  <conditionalFormatting sqref="B7:B8">
    <cfRule type="containsBlanks" dxfId="8" priority="121">
      <formula>LEN(TRIM(B7))=0</formula>
    </cfRule>
  </conditionalFormatting>
  <conditionalFormatting sqref="B7:B8">
    <cfRule type="cellIs" dxfId="7" priority="118" operator="greaterThanOrEqual">
      <formula>1</formula>
    </cfRule>
  </conditionalFormatting>
  <conditionalFormatting sqref="S7:S8">
    <cfRule type="cellIs" dxfId="6" priority="107" operator="equal">
      <formula>"VYHOVUJE"</formula>
    </cfRule>
  </conditionalFormatting>
  <conditionalFormatting sqref="S7:S8">
    <cfRule type="cellIs" dxfId="5" priority="106" operator="equal">
      <formula>"NEVYHOVUJE"</formula>
    </cfRule>
  </conditionalFormatting>
  <conditionalFormatting sqref="Q7:Q8 G7:G8">
    <cfRule type="containsBlanks" dxfId="4" priority="105">
      <formula>LEN(TRIM(G7))=0</formula>
    </cfRule>
  </conditionalFormatting>
  <conditionalFormatting sqref="Q7:Q8 G7:G8">
    <cfRule type="notContainsBlanks" dxfId="3" priority="104">
      <formula>LEN(TRIM(G7))&gt;0</formula>
    </cfRule>
  </conditionalFormatting>
  <conditionalFormatting sqref="Q7:Q8 G7:G8">
    <cfRule type="notContainsBlanks" dxfId="2" priority="103">
      <formula>LEN(TRIM(G7))&gt;0</formula>
    </cfRule>
  </conditionalFormatting>
  <conditionalFormatting sqref="G7:G8">
    <cfRule type="notContainsBlanks" dxfId="1" priority="83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2022-08-19T07:19:23Z</cp:lastPrinted>
  <dcterms:created xsi:type="dcterms:W3CDTF">2014-03-05T12:43:32Z</dcterms:created>
  <dcterms:modified xsi:type="dcterms:W3CDTF">2022-08-19T09:36:56Z</dcterms:modified>
</cp:coreProperties>
</file>