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/>
  <bookViews>
    <workbookView xWindow="0" yWindow="0" windowWidth="28800" windowHeight="9825" activeTab="0"/>
  </bookViews>
  <sheets>
    <sheet name="Výpočetní technika" sheetId="1" r:id="rId1"/>
  </sheets>
  <definedNames>
    <definedName name="_xlnm.Print_Area" localSheetId="0">'Výpočetní technika'!$B$1:$V$16</definedName>
  </definedNames>
  <calcPr calcId="191029"/>
</workbook>
</file>

<file path=xl/sharedStrings.xml><?xml version="1.0" encoding="utf-8"?>
<sst xmlns="http://schemas.openxmlformats.org/spreadsheetml/2006/main" count="74" uniqueCount="56">
  <si>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</si>
  <si>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</si>
  <si>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</si>
  <si>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</si>
  <si>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</si>
  <si>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</si>
  <si>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</si>
  <si>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</si>
  <si>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</si>
  <si>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</si>
  <si>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</si>
  <si>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30231000-7 - Počítačové monitory a konzoly</t>
  </si>
  <si>
    <t xml:space="preserve">30232000-4 - Periferní vybavení </t>
  </si>
  <si>
    <t>30236110-6 - Paměť RAM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</si>
  <si>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</si>
  <si>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</si>
  <si>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</si>
  <si>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</si>
  <si>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</si>
  <si>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</si>
  <si>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</si>
  <si>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</si>
  <si>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</si>
  <si>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</si>
  <si>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</si>
  <si>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</si>
  <si>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</si>
  <si>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</si>
  <si>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</si>
  <si>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</si>
  <si>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</si>
  <si>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</si>
  <si>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</si>
  <si>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</si>
  <si>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 xml:space="preserve">Příloha č. 2 Kupní smlouvy - technická specifikace
Výpočetní technika (III.) 078 - 2022 </t>
  </si>
  <si>
    <t>Náhradní baterie do nepřerušitelných zdrojů napájení (UPS)</t>
  </si>
  <si>
    <t>Samostatná faktura</t>
  </si>
  <si>
    <t>Ing. Libor Šmíd, 
Tel.: 37763 2849,
602 427 658</t>
  </si>
  <si>
    <t>Pokud financováno z projektových prostředků, pak ŘEŠITEL uvede: NÁZEV A ČÍSLO DOTAČNÍHO PROJEKTU</t>
  </si>
  <si>
    <t>Univerzitní 20,
301 00 Plzeň,
Centrum informatizace a výpočetní techniky - Oddělení Telekomunikační a prezentační služby,
místnost UI 418</t>
  </si>
  <si>
    <t>Bezúdržbový, plynotěsný, olověný akumulátor s životností min. 6 let.
Rozměry včetně vývodů: 151 x 65 x 100 mm s tolerancí +/- 1 mm.
Napětí: 12V.
Kapacita: min. 7,2Ah.
Konektory: Faston 250 (6,3 mm).</t>
  </si>
  <si>
    <t>Bezúdržbový, plynotěsný, olověný akumulátor s životností min. 6 let.
Rozměry včetně vývodů: 151 x 98 x 100 mm s tolerancí +/- 1 mm.
Napětí: 12V.
Kapacita: min. 12Ah.
Konektory: Faston 250 (6,3 mm).</t>
  </si>
  <si>
    <t>Operační paměť pro HP EliteDesk 800 G5 TWR</t>
  </si>
  <si>
    <t>Typ paměti DDR4-2666 DIMM.
Kapacita minimálně 32 GB.
Počet modulů v balení 2 ks.
CAS Latency (CL) maximálně 19.
Kompatibilní s HP EliteDesk 800 G5 TWR.
Záruka minimálně 3 roky.</t>
  </si>
  <si>
    <t>Lukáš Polanecký, 
Tel.: 37763 2886</t>
  </si>
  <si>
    <t>Univerzitní 20,
301 00 Plzeň,
Centrum informatizace a výpočetní techniky - Oddělení Infrastrukturní služby,
místnost UI 423</t>
  </si>
  <si>
    <t>Paměť do PC</t>
  </si>
  <si>
    <t>Osvětlení na monitor</t>
  </si>
  <si>
    <t>Univerzitní 20, 
301 00 Plzeň,
 Centrum informatizace a výpočetní techniky - Oddělení Síťové infrastruktury,
místnost UI 411</t>
  </si>
  <si>
    <t>Ing. Martin Šimek, Ph.D.,
Tel.: 37763 2834,
606 098 303</t>
  </si>
  <si>
    <t>2x 8 GB modul.
Typ DDR4 DIMM.
Podpora dvoukanálového zapojení.
Pracovní frekvence nejméně 3200 MHz.
Časování maximálně 16-18-18-36.
Napájecí napětí maximálně 1,35 V.
Podpora paměťových profilů XMP.
Nízký pasivní chladič.
Záruka min. 5 let.</t>
  </si>
  <si>
    <t>Záruka na zboží min. 60 měsíců.</t>
  </si>
  <si>
    <t>Světelná LED lišta s přichycením na monitor.
Šířka minimálně 440 mm.
Nastavitelná teplota 2700 K až 6500 K.
Maximální světelný tok minimálně 270 lm.
Nastavitelný světelný tok.
Odnímatelný klip na monitor.
Magnetické přichycení LED lišty.
Nastavitelný úhel svícení.
Dálkové bezdrátové ovládání.
Napájení USB-C/USB-A kabelem.</t>
  </si>
  <si>
    <t>Monitor 27"</t>
  </si>
  <si>
    <t>27palcový monitor.
Rozlišení displeje minimálně 2560 x 1440 bodů při 60 Hz.
Typ displeje IPS, Antireflexní povrch displeje, LED podsvícení.
Kontrast minimálně 1000:1.
Doba odezvy maximálně 8 ms.
Jas minimálně 350 cd/m2.
Pokrytí minimálně 99 % sRGB barevného prostoru.
Pozorovací úhly minimálně 178° vertikálně i horizontálně.
Flicker-free, filtr modrého světla.
Stojan s možností nastavení výšky, vodorovného a svislého natočení, pivotu a VESA uchycení.
Vstupy minimálně: 1x HDMI,  1x DisplayPort,  1x USB-C upstream/DisplayPort 1.4 Alt Mode s Power Delivery minimálně 90 W,  1x Ethernet RJ-45.
Výstupy minimálně:  4x USB 3.2 Gen 1,  1x DisplayPort pro připojení dalšího monitoru pomoci Daisy Chain.
Rozměry se stojanem maximálně 62 x 20 x 54 cm.
Hmotnost maximálně 7,5 kg.
Požadované kabely: USB-C 3.2 Gen 2,  USB-C 3.2 Gen 1,  DisplayPort,  Napájecí kabel.
Záruka min. 3 roky.</t>
  </si>
  <si>
    <t>Záruka na zboží min. 36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</si>
</sst>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5" borderId="6" xfId="0" applyFont="1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3" fontId="0" fillId="5" borderId="6" xfId="0" applyNumberForma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right" vertical="center" indent="1"/>
    </xf>
    <xf numFmtId="164" fontId="0" fillId="5" borderId="6" xfId="0" applyNumberFormat="1" applyFill="1" applyBorder="1" applyAlignment="1">
      <alignment horizontal="right" vertical="center" indent="1"/>
    </xf>
    <xf numFmtId="165" fontId="0" fillId="0" borderId="6" xfId="0" applyNumberFormat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0" fontId="0" fillId="6" borderId="6" xfId="0" applyFont="1" applyFill="1" applyBorder="1" applyAlignment="1">
      <alignment horizontal="left" vertical="center" wrapText="1" inden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6" xfId="0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indent="1"/>
    </xf>
    <xf numFmtId="164" fontId="0" fillId="5" borderId="2" xfId="0" applyNumberFormat="1" applyFill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0" fillId="5" borderId="16" xfId="0" applyNumberForma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 indent="1"/>
    </xf>
    <xf numFmtId="0" fontId="0" fillId="6" borderId="14" xfId="0" applyFont="1" applyFill="1" applyBorder="1" applyAlignment="1">
      <alignment horizontal="left" vertical="center" wrapText="1" indent="1"/>
    </xf>
    <xf numFmtId="0" fontId="0" fillId="6" borderId="16" xfId="0" applyFont="1" applyFill="1" applyBorder="1" applyAlignment="1">
      <alignment horizontal="left" vertical="center" wrapText="1" inden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2" xfId="0" applyFont="1" applyFill="1" applyBorder="1" applyAlignment="1" applyProtection="1">
      <alignment horizontal="left" vertical="center" wrapText="1" indent="1"/>
      <protection locked="0"/>
    </xf>
    <xf numFmtId="0" fontId="7" fillId="2" borderId="12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16" xfId="0" applyFont="1" applyFill="1" applyBorder="1" applyAlignment="1" applyProtection="1">
      <alignment horizontal="left" vertical="center" wrapText="1" indent="1"/>
      <protection locked="0"/>
    </xf>
    <xf numFmtId="164" fontId="7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6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2"/>
  <sheetViews>
    <sheetView tabSelected="1" zoomScale="69" zoomScaleNormal="69" workbookViewId="0" topLeftCell="A11">
      <selection activeCell="H12" sqref="H12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05.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20.57421875" style="1" customWidth="1"/>
    <col min="11" max="11" width="27.28125" style="5" hidden="1" customWidth="1"/>
    <col min="12" max="12" width="30.8515625" style="5" customWidth="1"/>
    <col min="13" max="13" width="24.8515625" style="5" customWidth="1"/>
    <col min="14" max="14" width="38.57421875" style="4" customWidth="1"/>
    <col min="15" max="15" width="27.421875" style="4" customWidth="1"/>
    <col min="16" max="16" width="17.710937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1.57421875" style="5" hidden="1" customWidth="1"/>
    <col min="22" max="22" width="36.00390625" style="6" customWidth="1"/>
    <col min="23" max="16384" width="9.140625" style="5" customWidth="1"/>
  </cols>
  <sheetData>
    <row r="1" spans="2:22" ht="40.9" customHeight="1">
      <c r="B1" s="131" t="s">
        <v>34</v>
      </c>
      <c r="C1" s="132"/>
      <c r="D1" s="132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70"/>
      <c r="E3" s="70"/>
      <c r="F3" s="70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70"/>
      <c r="E4" s="70"/>
      <c r="F4" s="70"/>
      <c r="G4" s="70"/>
      <c r="H4" s="7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33" t="s">
        <v>2</v>
      </c>
      <c r="H5" s="134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15</v>
      </c>
      <c r="D6" s="39" t="s">
        <v>4</v>
      </c>
      <c r="E6" s="39" t="s">
        <v>16</v>
      </c>
      <c r="F6" s="39" t="s">
        <v>17</v>
      </c>
      <c r="G6" s="44" t="s">
        <v>26</v>
      </c>
      <c r="H6" s="45" t="s">
        <v>28</v>
      </c>
      <c r="I6" s="40" t="s">
        <v>18</v>
      </c>
      <c r="J6" s="39" t="s">
        <v>19</v>
      </c>
      <c r="K6" s="39" t="s">
        <v>38</v>
      </c>
      <c r="L6" s="41" t="s">
        <v>20</v>
      </c>
      <c r="M6" s="42" t="s">
        <v>21</v>
      </c>
      <c r="N6" s="41" t="s">
        <v>22</v>
      </c>
      <c r="O6" s="39" t="s">
        <v>32</v>
      </c>
      <c r="P6" s="41" t="s">
        <v>23</v>
      </c>
      <c r="Q6" s="39" t="s">
        <v>5</v>
      </c>
      <c r="R6" s="43" t="s">
        <v>6</v>
      </c>
      <c r="S6" s="69" t="s">
        <v>7</v>
      </c>
      <c r="T6" s="69" t="s">
        <v>8</v>
      </c>
      <c r="U6" s="41" t="s">
        <v>24</v>
      </c>
      <c r="V6" s="41" t="s">
        <v>25</v>
      </c>
    </row>
    <row r="7" spans="1:22" ht="114.75" customHeight="1" thickTop="1">
      <c r="A7" s="20"/>
      <c r="B7" s="49">
        <v>1</v>
      </c>
      <c r="C7" s="50" t="s">
        <v>35</v>
      </c>
      <c r="D7" s="51">
        <v>20</v>
      </c>
      <c r="E7" s="71" t="s">
        <v>27</v>
      </c>
      <c r="F7" s="57" t="s">
        <v>40</v>
      </c>
      <c r="G7" s="161"/>
      <c r="H7" s="52" t="s">
        <v>33</v>
      </c>
      <c r="I7" s="144" t="s">
        <v>36</v>
      </c>
      <c r="J7" s="146" t="s">
        <v>33</v>
      </c>
      <c r="K7" s="148"/>
      <c r="L7" s="150"/>
      <c r="M7" s="128" t="s">
        <v>37</v>
      </c>
      <c r="N7" s="128" t="s">
        <v>39</v>
      </c>
      <c r="O7" s="152">
        <v>21</v>
      </c>
      <c r="P7" s="53">
        <f>D7*Q7</f>
        <v>16000</v>
      </c>
      <c r="Q7" s="54">
        <v>800</v>
      </c>
      <c r="R7" s="167"/>
      <c r="S7" s="55">
        <f>D7*R7</f>
        <v>0</v>
      </c>
      <c r="T7" s="56" t="str">
        <f aca="true" t="shared" si="0" ref="T7">IF(ISNUMBER(R7),IF(R7&gt;Q7,"NEVYHOVUJE","VYHOVUJE")," ")</f>
        <v xml:space="preserve"> </v>
      </c>
      <c r="U7" s="48"/>
      <c r="V7" s="126" t="s">
        <v>14</v>
      </c>
    </row>
    <row r="8" spans="1:22" ht="114.75" customHeight="1" thickBot="1">
      <c r="A8" s="20"/>
      <c r="B8" s="58">
        <v>2</v>
      </c>
      <c r="C8" s="59" t="s">
        <v>35</v>
      </c>
      <c r="D8" s="60">
        <v>4</v>
      </c>
      <c r="E8" s="61" t="s">
        <v>27</v>
      </c>
      <c r="F8" s="62" t="s">
        <v>41</v>
      </c>
      <c r="G8" s="162"/>
      <c r="H8" s="63" t="s">
        <v>33</v>
      </c>
      <c r="I8" s="145"/>
      <c r="J8" s="147"/>
      <c r="K8" s="149"/>
      <c r="L8" s="151"/>
      <c r="M8" s="129"/>
      <c r="N8" s="130"/>
      <c r="O8" s="153"/>
      <c r="P8" s="64">
        <f>D8*Q8</f>
        <v>5600</v>
      </c>
      <c r="Q8" s="65">
        <v>1400</v>
      </c>
      <c r="R8" s="168"/>
      <c r="S8" s="66">
        <f>D8*R8</f>
        <v>0</v>
      </c>
      <c r="T8" s="67" t="str">
        <f aca="true" t="shared" si="1" ref="T8">IF(ISNUMBER(R8),IF(R8&gt;Q8,"NEVYHOVUJE","VYHOVUJE")," ")</f>
        <v xml:space="preserve"> </v>
      </c>
      <c r="U8" s="68"/>
      <c r="V8" s="127"/>
    </row>
    <row r="9" spans="1:22" ht="129.75" customHeight="1" thickBot="1">
      <c r="A9" s="20"/>
      <c r="B9" s="72">
        <v>3</v>
      </c>
      <c r="C9" s="73" t="s">
        <v>42</v>
      </c>
      <c r="D9" s="74">
        <v>1</v>
      </c>
      <c r="E9" s="75" t="s">
        <v>27</v>
      </c>
      <c r="F9" s="76" t="s">
        <v>43</v>
      </c>
      <c r="G9" s="163"/>
      <c r="H9" s="77" t="s">
        <v>33</v>
      </c>
      <c r="I9" s="78" t="s">
        <v>36</v>
      </c>
      <c r="J9" s="78" t="s">
        <v>33</v>
      </c>
      <c r="K9" s="118"/>
      <c r="L9" s="79" t="s">
        <v>55</v>
      </c>
      <c r="M9" s="80" t="s">
        <v>44</v>
      </c>
      <c r="N9" s="80" t="s">
        <v>45</v>
      </c>
      <c r="O9" s="119">
        <v>21</v>
      </c>
      <c r="P9" s="81">
        <f>D9*Q9</f>
        <v>2900</v>
      </c>
      <c r="Q9" s="82">
        <v>2900</v>
      </c>
      <c r="R9" s="169"/>
      <c r="S9" s="83">
        <f>D9*R9</f>
        <v>0</v>
      </c>
      <c r="T9" s="84" t="str">
        <f aca="true" t="shared" si="2" ref="T9">IF(ISNUMBER(R9),IF(R9&gt;Q9,"NEVYHOVUJE","VYHOVUJE")," ")</f>
        <v xml:space="preserve"> </v>
      </c>
      <c r="U9" s="85"/>
      <c r="V9" s="75" t="s">
        <v>13</v>
      </c>
    </row>
    <row r="10" spans="1:22" ht="162" customHeight="1">
      <c r="A10" s="20"/>
      <c r="B10" s="86">
        <v>4</v>
      </c>
      <c r="C10" s="87" t="s">
        <v>46</v>
      </c>
      <c r="D10" s="88">
        <v>1</v>
      </c>
      <c r="E10" s="89" t="s">
        <v>27</v>
      </c>
      <c r="F10" s="120" t="s">
        <v>50</v>
      </c>
      <c r="G10" s="164"/>
      <c r="H10" s="90" t="s">
        <v>33</v>
      </c>
      <c r="I10" s="154" t="s">
        <v>36</v>
      </c>
      <c r="J10" s="154" t="s">
        <v>33</v>
      </c>
      <c r="K10" s="157"/>
      <c r="L10" s="91" t="s">
        <v>51</v>
      </c>
      <c r="M10" s="123" t="s">
        <v>49</v>
      </c>
      <c r="N10" s="123" t="s">
        <v>48</v>
      </c>
      <c r="O10" s="159">
        <v>21</v>
      </c>
      <c r="P10" s="92">
        <f>D10*Q10</f>
        <v>1900</v>
      </c>
      <c r="Q10" s="93">
        <v>1900</v>
      </c>
      <c r="R10" s="170"/>
      <c r="S10" s="94">
        <f>D10*R10</f>
        <v>0</v>
      </c>
      <c r="T10" s="95" t="str">
        <f aca="true" t="shared" si="3" ref="T10:T12">IF(ISNUMBER(R10),IF(R10&gt;Q10,"NEVYHOVUJE","VYHOVUJE")," ")</f>
        <v xml:space="preserve"> </v>
      </c>
      <c r="U10" s="96"/>
      <c r="V10" s="89" t="s">
        <v>13</v>
      </c>
    </row>
    <row r="11" spans="1:22" ht="186" customHeight="1">
      <c r="A11" s="20"/>
      <c r="B11" s="97">
        <v>5</v>
      </c>
      <c r="C11" s="98" t="s">
        <v>47</v>
      </c>
      <c r="D11" s="99">
        <v>2</v>
      </c>
      <c r="E11" s="100" t="s">
        <v>27</v>
      </c>
      <c r="F11" s="121" t="s">
        <v>52</v>
      </c>
      <c r="G11" s="165"/>
      <c r="H11" s="101" t="s">
        <v>33</v>
      </c>
      <c r="I11" s="155"/>
      <c r="J11" s="155"/>
      <c r="K11" s="149"/>
      <c r="L11" s="102"/>
      <c r="M11" s="124"/>
      <c r="N11" s="124"/>
      <c r="O11" s="153"/>
      <c r="P11" s="103">
        <f>D11*Q11</f>
        <v>2000</v>
      </c>
      <c r="Q11" s="104">
        <v>1000</v>
      </c>
      <c r="R11" s="171"/>
      <c r="S11" s="105">
        <f>D11*R11</f>
        <v>0</v>
      </c>
      <c r="T11" s="106" t="str">
        <f t="shared" si="3"/>
        <v xml:space="preserve"> </v>
      </c>
      <c r="U11" s="107"/>
      <c r="V11" s="100" t="s">
        <v>12</v>
      </c>
    </row>
    <row r="12" spans="1:22" ht="310.5" customHeight="1" thickBot="1">
      <c r="A12" s="20"/>
      <c r="B12" s="108">
        <v>6</v>
      </c>
      <c r="C12" s="109" t="s">
        <v>53</v>
      </c>
      <c r="D12" s="110">
        <v>2</v>
      </c>
      <c r="E12" s="111" t="s">
        <v>27</v>
      </c>
      <c r="F12" s="122" t="s">
        <v>54</v>
      </c>
      <c r="G12" s="166"/>
      <c r="H12" s="166"/>
      <c r="I12" s="156"/>
      <c r="J12" s="156"/>
      <c r="K12" s="158"/>
      <c r="L12" s="112" t="s">
        <v>55</v>
      </c>
      <c r="M12" s="125"/>
      <c r="N12" s="125"/>
      <c r="O12" s="160"/>
      <c r="P12" s="113">
        <f>D12*Q12</f>
        <v>17800</v>
      </c>
      <c r="Q12" s="114">
        <v>8900</v>
      </c>
      <c r="R12" s="172"/>
      <c r="S12" s="115">
        <f>D12*R12</f>
        <v>0</v>
      </c>
      <c r="T12" s="116" t="str">
        <f t="shared" si="3"/>
        <v xml:space="preserve"> </v>
      </c>
      <c r="U12" s="117"/>
      <c r="V12" s="111" t="s">
        <v>11</v>
      </c>
    </row>
    <row r="13" spans="3:16" ht="17.45" customHeight="1" thickBot="1" thickTop="1">
      <c r="C13" s="5"/>
      <c r="D13" s="5"/>
      <c r="E13" s="5"/>
      <c r="F13" s="5"/>
      <c r="G13" s="33"/>
      <c r="H13" s="33"/>
      <c r="I13" s="5"/>
      <c r="J13" s="5"/>
      <c r="N13" s="5"/>
      <c r="O13" s="5"/>
      <c r="P13" s="5"/>
    </row>
    <row r="14" spans="2:22" ht="51.75" customHeight="1" thickBot="1" thickTop="1">
      <c r="B14" s="142" t="s">
        <v>31</v>
      </c>
      <c r="C14" s="142"/>
      <c r="D14" s="142"/>
      <c r="E14" s="142"/>
      <c r="F14" s="142"/>
      <c r="G14" s="142"/>
      <c r="H14" s="47"/>
      <c r="I14" s="47"/>
      <c r="J14" s="21"/>
      <c r="K14" s="21"/>
      <c r="L14" s="7"/>
      <c r="M14" s="7"/>
      <c r="N14" s="7"/>
      <c r="O14" s="22"/>
      <c r="P14" s="22"/>
      <c r="Q14" s="23" t="s">
        <v>9</v>
      </c>
      <c r="R14" s="139" t="s">
        <v>10</v>
      </c>
      <c r="S14" s="140"/>
      <c r="T14" s="141"/>
      <c r="U14" s="24"/>
      <c r="V14" s="25"/>
    </row>
    <row r="15" spans="2:20" ht="50.45" customHeight="1" thickBot="1" thickTop="1">
      <c r="B15" s="143" t="s">
        <v>29</v>
      </c>
      <c r="C15" s="143"/>
      <c r="D15" s="143"/>
      <c r="E15" s="143"/>
      <c r="F15" s="143"/>
      <c r="G15" s="143"/>
      <c r="H15" s="143"/>
      <c r="I15" s="26"/>
      <c r="L15" s="9"/>
      <c r="M15" s="9"/>
      <c r="N15" s="9"/>
      <c r="O15" s="27"/>
      <c r="P15" s="27"/>
      <c r="Q15" s="28">
        <f>SUM(P7:P12)</f>
        <v>46200</v>
      </c>
      <c r="R15" s="136">
        <f>SUM(S7:S12)</f>
        <v>0</v>
      </c>
      <c r="S15" s="137"/>
      <c r="T15" s="138"/>
    </row>
    <row r="16" spans="2:19" ht="15.75" thickTop="1">
      <c r="B16" s="135" t="s">
        <v>30</v>
      </c>
      <c r="C16" s="135"/>
      <c r="D16" s="135"/>
      <c r="E16" s="135"/>
      <c r="F16" s="135"/>
      <c r="G16" s="135"/>
      <c r="H16" s="70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6"/>
      <c r="C17" s="46"/>
      <c r="D17" s="46"/>
      <c r="E17" s="46"/>
      <c r="F17" s="46"/>
      <c r="G17" s="70"/>
      <c r="H17" s="70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46"/>
      <c r="C18" s="46"/>
      <c r="D18" s="46"/>
      <c r="E18" s="46"/>
      <c r="F18" s="46"/>
      <c r="G18" s="70"/>
      <c r="H18" s="70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46"/>
      <c r="C19" s="46"/>
      <c r="D19" s="46"/>
      <c r="E19" s="46"/>
      <c r="F19" s="46"/>
      <c r="G19" s="70"/>
      <c r="H19" s="70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70"/>
      <c r="H20" s="70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8:19" ht="19.9" customHeight="1">
      <c r="H21" s="36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70"/>
      <c r="H22" s="70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70"/>
      <c r="H23" s="70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70"/>
      <c r="H24" s="70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70"/>
      <c r="H25" s="70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70"/>
      <c r="H26" s="70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70"/>
      <c r="H27" s="70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70"/>
      <c r="H28" s="70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70"/>
      <c r="H29" s="70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70"/>
      <c r="H30" s="70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70"/>
      <c r="H31" s="70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70"/>
      <c r="H32" s="70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70"/>
      <c r="H33" s="70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70"/>
      <c r="H34" s="70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70"/>
      <c r="H35" s="70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70"/>
      <c r="H36" s="70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70"/>
      <c r="H37" s="70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70"/>
      <c r="H38" s="70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70"/>
      <c r="H39" s="70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70"/>
      <c r="H40" s="70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70"/>
      <c r="H41" s="70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70"/>
      <c r="H42" s="70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70"/>
      <c r="H43" s="70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70"/>
      <c r="H44" s="70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70"/>
      <c r="H45" s="70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70"/>
      <c r="H46" s="70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70"/>
      <c r="H47" s="70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70"/>
      <c r="H48" s="70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70"/>
      <c r="H49" s="70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70"/>
      <c r="H50" s="70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70"/>
      <c r="H51" s="70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70"/>
      <c r="H52" s="70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70"/>
      <c r="H53" s="70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70"/>
      <c r="H54" s="70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70"/>
      <c r="H55" s="70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70"/>
      <c r="H56" s="70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70"/>
      <c r="H57" s="70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70"/>
      <c r="H58" s="70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70"/>
      <c r="H59" s="70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70"/>
      <c r="H60" s="70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70"/>
      <c r="H61" s="70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70"/>
      <c r="H62" s="70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70"/>
      <c r="H63" s="70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70"/>
      <c r="H64" s="70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70"/>
      <c r="H65" s="70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70"/>
      <c r="H66" s="70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70"/>
      <c r="H67" s="70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70"/>
      <c r="H68" s="70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70"/>
      <c r="H69" s="70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70"/>
      <c r="H70" s="70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70"/>
      <c r="H71" s="70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70"/>
      <c r="H72" s="70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70"/>
      <c r="H73" s="70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70"/>
      <c r="H74" s="70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70"/>
      <c r="H75" s="70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70"/>
      <c r="H76" s="70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70"/>
      <c r="H77" s="70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70"/>
      <c r="H78" s="70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70"/>
      <c r="H79" s="70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70"/>
      <c r="H80" s="70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70"/>
      <c r="H81" s="70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70"/>
      <c r="H82" s="70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70"/>
      <c r="H83" s="70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70"/>
      <c r="H84" s="70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70"/>
      <c r="H85" s="70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70"/>
      <c r="H86" s="70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70"/>
      <c r="H87" s="70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70"/>
      <c r="H88" s="70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70"/>
      <c r="H89" s="70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70"/>
      <c r="H90" s="70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70"/>
      <c r="H91" s="70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70"/>
      <c r="H92" s="70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70"/>
      <c r="H93" s="70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70"/>
      <c r="H94" s="70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70"/>
      <c r="H95" s="70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70"/>
      <c r="H96" s="70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70"/>
      <c r="H97" s="70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70"/>
      <c r="H98" s="70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70"/>
      <c r="H99" s="70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70"/>
      <c r="H100" s="70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6" ht="19.9" customHeight="1">
      <c r="C101" s="21"/>
      <c r="D101" s="29"/>
      <c r="E101" s="21"/>
      <c r="F101" s="21"/>
      <c r="G101" s="70"/>
      <c r="H101" s="70"/>
      <c r="I101" s="11"/>
      <c r="J101" s="11"/>
      <c r="K101" s="11"/>
      <c r="L101" s="11"/>
      <c r="M101" s="11"/>
      <c r="N101" s="6"/>
      <c r="O101" s="6"/>
      <c r="P101" s="6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9.9" customHeight="1">
      <c r="C108" s="5"/>
      <c r="E108" s="5"/>
      <c r="F108" s="5"/>
      <c r="J108" s="5"/>
    </row>
    <row r="109" spans="3:10" ht="19.9" customHeight="1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</sheetData>
  <sheetProtection algorithmName="SHA-512" hashValue="6qAozBqwXANEAwKtt9asbBCbF8Z/uQINNImFICiBnOb0jJMTepqHcioj67eh7PXP8KCtwfsn1+bBpcyj88WvwQ==" saltValue="nCYXMTrq436aCAkzPflBzA==" spinCount="100000" sheet="1" objects="1" scenarios="1"/>
  <mergeCells count="21">
    <mergeCell ref="B1:D1"/>
    <mergeCell ref="G5:H5"/>
    <mergeCell ref="B16:G16"/>
    <mergeCell ref="R15:T15"/>
    <mergeCell ref="R14:T14"/>
    <mergeCell ref="B14:G14"/>
    <mergeCell ref="B15:H15"/>
    <mergeCell ref="I7:I8"/>
    <mergeCell ref="J7:J8"/>
    <mergeCell ref="K7:K8"/>
    <mergeCell ref="L7:L8"/>
    <mergeCell ref="O7:O8"/>
    <mergeCell ref="I10:I12"/>
    <mergeCell ref="J10:J12"/>
    <mergeCell ref="K10:K12"/>
    <mergeCell ref="O10:O12"/>
    <mergeCell ref="V7:V8"/>
    <mergeCell ref="M7:M8"/>
    <mergeCell ref="N7:N8"/>
    <mergeCell ref="M10:M12"/>
    <mergeCell ref="N10:N12"/>
  </mergeCells>
  <conditionalFormatting sqref="D7:D12 B7:B12">
    <cfRule type="containsBlanks" priority="76" dxfId="7">
      <formula>LEN(TRIM(B7))=0</formula>
    </cfRule>
  </conditionalFormatting>
  <conditionalFormatting sqref="B7:B12">
    <cfRule type="cellIs" priority="73" dxfId="6" operator="greaterThanOrEqual">
      <formula>1</formula>
    </cfRule>
  </conditionalFormatting>
  <conditionalFormatting sqref="T7:T12">
    <cfRule type="cellIs" priority="60" dxfId="5" operator="equal">
      <formula>"VYHOVUJE"</formula>
    </cfRule>
  </conditionalFormatting>
  <conditionalFormatting sqref="T7:T12">
    <cfRule type="cellIs" priority="59" dxfId="4" operator="equal">
      <formula>"NEVYHOVUJE"</formula>
    </cfRule>
  </conditionalFormatting>
  <conditionalFormatting sqref="R7:R12 G7:H12">
    <cfRule type="containsBlanks" priority="53" dxfId="3">
      <formula>LEN(TRIM(G7))=0</formula>
    </cfRule>
  </conditionalFormatting>
  <conditionalFormatting sqref="R7:R12 G7:H12">
    <cfRule type="notContainsBlanks" priority="51" dxfId="2">
      <formula>LEN(TRIM(G7))&gt;0</formula>
    </cfRule>
  </conditionalFormatting>
  <conditionalFormatting sqref="R7:R12 G7:H12">
    <cfRule type="notContainsBlanks" priority="50" dxfId="1">
      <formula>LEN(TRIM(G7))&gt;0</formula>
    </cfRule>
  </conditionalFormatting>
  <conditionalFormatting sqref="G7:H12">
    <cfRule type="notContainsBlanks" priority="4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2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2022-05-27T04:59:57Z</cp:lastPrinted>
  <dcterms:created xsi:type="dcterms:W3CDTF">2014-03-05T12:43:32Z</dcterms:created>
  <dcterms:modified xsi:type="dcterms:W3CDTF">2022-08-01T08:27:18Z</dcterms:modified>
  <cp:category/>
  <cp:version/>
  <cp:contentType/>
  <cp:contentStatus/>
  <cp:revision>3</cp:revision>
</cp:coreProperties>
</file>