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6930" activeTab="0"/>
  </bookViews>
  <sheets>
    <sheet name="CPHP" sheetId="1" r:id="rId1"/>
  </sheets>
  <definedNames>
    <definedName name="_xlnm.Print_Area" localSheetId="0">'CPHP'!$A$1:$T$48</definedName>
    <definedName name="_xlnm.Print_Titles" localSheetId="0">'CPHP'!$6:$6</definedName>
  </definedNames>
  <calcPr calcId="152511"/>
</workbook>
</file>

<file path=xl/sharedStrings.xml><?xml version="1.0" encoding="utf-8"?>
<sst xmlns="http://schemas.openxmlformats.org/spreadsheetml/2006/main" count="188" uniqueCount="124">
  <si>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</si>
  <si>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</si>
  <si>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</si>
  <si>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</si>
  <si>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</si>
  <si>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</si>
  <si>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</si>
  <si>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</si>
  <si>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</si>
  <si>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</si>
  <si>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18424000-7 - Rukavice</t>
  </si>
  <si>
    <t>19640000-4 - Odpadní pytle a sáčky z polymerů ethylenu</t>
  </si>
  <si>
    <t xml:space="preserve">33760000-5 - Toaletní papír, kapesníky, ruční utěrky a ubrousky </t>
  </si>
  <si>
    <t xml:space="preserve">33761000-2 - Toaletní papír </t>
  </si>
  <si>
    <t xml:space="preserve">33762000-9 - Papírové kapesníky </t>
  </si>
  <si>
    <t>33763000-6 - Papírové ruční utěrky</t>
  </si>
  <si>
    <t xml:space="preserve">39221260-7 - Odpadkové koše </t>
  </si>
  <si>
    <t>39224100-9 - Košťata</t>
  </si>
  <si>
    <t>39525800-6 - Úklidové hadry</t>
  </si>
  <si>
    <t xml:space="preserve">39813000-4 - Čisticí pasty a prášky </t>
  </si>
  <si>
    <t xml:space="preserve">39830000-9 - Čistící prostředky </t>
  </si>
  <si>
    <t>39831300-9 - Čisticí prostředky na podlahy</t>
  </si>
  <si>
    <t>39831600-2 - Čisticí prostředky pro WC</t>
  </si>
  <si>
    <t>33772000-2 - Papírové výrobky na jedno použití</t>
  </si>
  <si>
    <t xml:space="preserve">Název </t>
  </si>
  <si>
    <t>Měrná jednotka [MJ]</t>
  </si>
  <si>
    <t>Popis</t>
  </si>
  <si>
    <t>Maximální cena za jednotlivé položky 
 v Kč BEZ DPH</t>
  </si>
  <si>
    <t>Fakturace</t>
  </si>
  <si>
    <t>Obchodní podmínky NAD RÁMEC STANDARDNÍCH 
obchodních podmínek</t>
  </si>
  <si>
    <t>Kontaktní osoba 
k převzetí zboží</t>
  </si>
  <si>
    <t xml:space="preserve">Místo dodání </t>
  </si>
  <si>
    <t xml:space="preserve">POZNÁMKA </t>
  </si>
  <si>
    <t>CPV - výběr
čisticí prostředky a hygienické potřeby</t>
  </si>
  <si>
    <t>V případě, že se dodavatel při předání zboží na některá uvedená tel. čísla nedovolá, bude v takovém případě volat tel. 377 631 331, 377 631 320.</t>
  </si>
  <si>
    <t xml:space="preserve">Pokud financováno z projektových prostředků, pak ŘEŠITEL uvede: NÁZEV A ČÍSLO DOTAČNÍHO PROJEKTU </t>
  </si>
  <si>
    <t>Samostatná faktura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</si>
  <si>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</si>
  <si>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Příloha č. 2 Kupní smlouvy - technická specifikace
Čisticí prostředky a hygienické potřeby (II.) 020 - 2022</t>
  </si>
  <si>
    <t>ks</t>
  </si>
  <si>
    <t>DEZINFEKČNÍ PROSTŘEDEK NA PRACOVNÍ PLOCHY</t>
  </si>
  <si>
    <t>Dezinfekční prostředek na alkoholové bázi, bezoplachový. Použití zejména: na pracovní plochy v kuchyni, pro dezinfekci omyvatelných povrchů, předmětů a zařízení včetně ploch přicházejících do styku s potravinami, vhodný i pro aplikaci na plastové, polykarbonátové a lakované povrchy. Náplň 0,75 - 1 l.</t>
  </si>
  <si>
    <t>MYCÍ PROSTŘ. KUCHYNĚ - čistící krém</t>
  </si>
  <si>
    <t>Jemný čisticí krém s přísadou abrazivních látek. pH: 7,5-10. Použití zejména: čištění nádobí, sporáků, umyvadel, van, smaltovaných předmětů apod., na úklid kuchyní, koupelen a všech nenasákavých povrchů. Náplň 10 - 12 kg.</t>
  </si>
  <si>
    <t>MYCÍ PROSTŘ. WC -  závěs + náplň</t>
  </si>
  <si>
    <t>WC gel (závěs + náplň) - náplň 0,4 l - 0,5 l. Tekutý vysoce viskozní, hustota 0,95 - 1,05 g/cm3.</t>
  </si>
  <si>
    <t>ČISTIČ ODPADŮ</t>
  </si>
  <si>
    <t>Sypký čistič potrubí. Použití: čištění kuchyňských odpadů od vlasů, tuků, papíru, vaty. Balení s bezpečnostním víčkem. Náplň  0,9 - 1,2 kg.</t>
  </si>
  <si>
    <t>ČISTÍCÍ PROSTŘEDEK NA ODSTRANĚNÍ VODNÍHO KAMENE</t>
  </si>
  <si>
    <t>Kyselý přípravek na odstraňování vápenatých usazenin v mycích strojích, odstraňování nánosů vápenatých a hořečnatých solí z porcelánových a nerezových předmětů atd. Obsah 7 - 8 kg.</t>
  </si>
  <si>
    <t>Čistič oken s rozprašovačem</t>
  </si>
  <si>
    <t>Čistič oken s obsahem alkoholu - s rozprašovačem - pH: 7,0 - 9,0. Náplň 0,5 - 1 l.</t>
  </si>
  <si>
    <t>Vinylové rukavice - L</t>
  </si>
  <si>
    <t>balení</t>
  </si>
  <si>
    <t>Velikost L. Balení 100 - 120 ks.</t>
  </si>
  <si>
    <t>Vinylové rukavice - XL</t>
  </si>
  <si>
    <t>Velikost XL. Balení 100 - 120 ks.</t>
  </si>
  <si>
    <t>Sáčky na odpadky - pevné</t>
  </si>
  <si>
    <t>role</t>
  </si>
  <si>
    <t xml:space="preserve">63 x 74 cm - 60 litrů. Pevné sáčky do odpadkových košů, vyrobené z HDPE fólie. Odolné proti roztržení a úniku tekutiny, tloušťka fólie min. 24 mic. Role 10 - 12 ks.  </t>
  </si>
  <si>
    <t>Pytle černé, modré silné</t>
  </si>
  <si>
    <t>70 x 110 cm - 120 litrů, ze silné folie tl. min. 100 mikronů. Role 15 - 20 ks.</t>
  </si>
  <si>
    <t>Papírová utěrka s centrálním odvinem</t>
  </si>
  <si>
    <t xml:space="preserve">balení </t>
  </si>
  <si>
    <t xml:space="preserve">Papírová utěrka v roli s centrálním odvinem, rozměr 38 x 23,5 cm. V roli min. 200 utěrek. Použití: jednorázové stírání nečistot. Balení 12 - 14 rolí. </t>
  </si>
  <si>
    <t xml:space="preserve">Folie potravinářská v roli </t>
  </si>
  <si>
    <t>Role šíře  45cm, návin min. 300 m.</t>
  </si>
  <si>
    <t>Papírové tácky</t>
  </si>
  <si>
    <t>Papírové tácky 13 x 20 cm, balení 100 ks.</t>
  </si>
  <si>
    <t xml:space="preserve">Hadr na podlahu  </t>
  </si>
  <si>
    <t>Z netkaného textilu (vizkóza), rozměr 60 x 70 (oranžový).</t>
  </si>
  <si>
    <t xml:space="preserve">Souprava WC - plast </t>
  </si>
  <si>
    <t>Kartáč + odkapávací stojan (držák).</t>
  </si>
  <si>
    <t>Náhrada k mopu</t>
  </si>
  <si>
    <t>Papírové Z-Z ručníky</t>
  </si>
  <si>
    <t>ks (balíček)</t>
  </si>
  <si>
    <t>Balíček skládaných Z-Z ručníků. 2vrstvé, bílé, 100% celuloza, rozměr 23 x 25 cm. Určeno do zásobníků. 1ks (balíček) min. 150 ks papírových ručníků. V kartonu min. 20 ks (balíčků).</t>
  </si>
  <si>
    <t>Toaletní papír v roli</t>
  </si>
  <si>
    <t>ks 
(role)</t>
  </si>
  <si>
    <t>Role, toal. papír 3-vrstvý, 100% celuloza, min. 150 útržků.</t>
  </si>
  <si>
    <t xml:space="preserve">MYCÍ PROSTŘEDEK NA PODLAHY </t>
  </si>
  <si>
    <t>Univerzální čisticí přípravek na podlahy pro ruční mytí - bez obsahu fosfátů. Použití na podlahy (např. PVC, linolea, dlažby, mramor) a na další omyvatelné plochy a povrchy. Náplň 5 - 6 l.</t>
  </si>
  <si>
    <t>DEZINFEKČNÍ PROSTŘEDEK NA PODLAHY</t>
  </si>
  <si>
    <t>Tekutý čistící a dezinfekční prostředek - baktericidní a fungicidní účinky. Použití: na podlahy, chodby, koupelny a hygienická zařízení. Náplň 0,75 - 1 l.</t>
  </si>
  <si>
    <t>MÝDLO TEKUTÉ - s aplikátorem, pevnější obal</t>
  </si>
  <si>
    <t>Husté tekuté mýdlo s glycerinem, s přírodními výtažky, balení s aplikátorem. Náplň 0,75 - 1 l.</t>
  </si>
  <si>
    <t xml:space="preserve">Kuchyňské utěrky </t>
  </si>
  <si>
    <t>balení (2role)</t>
  </si>
  <si>
    <t xml:space="preserve">Kuchyňské utěrky v roli, 2vrstvé, min. 50 útržků v roli. Návin v jedné roli min. 30 m. Balení 2 role.  </t>
  </si>
  <si>
    <t>Průmyslové utěrky papírové</t>
  </si>
  <si>
    <t>Papírová utěrka v roli, bílá, 2 vrstvá, návin min. 120 m. Balení 6 - 8 ks.</t>
  </si>
  <si>
    <t xml:space="preserve">Kapesníčky stolní </t>
  </si>
  <si>
    <t xml:space="preserve">Kapesníčky stolní (vytahovací), 2 vrstvé. Balení min. 100 ks (ubrousků). </t>
  </si>
  <si>
    <t xml:space="preserve">Smeták - dřevěný </t>
  </si>
  <si>
    <t>Smeták bez násady pro vnitřní použití, šíře 30 cm.</t>
  </si>
  <si>
    <t>Kartáč na radiátory</t>
  </si>
  <si>
    <t>Plastové držadlo, syntetická vlákna (PA).</t>
  </si>
  <si>
    <t>Násada na smetáky a kartáče</t>
  </si>
  <si>
    <t>Dřevěná, pr. 2,5 cm, délka 170 cm.</t>
  </si>
  <si>
    <t>Houbový hadřík</t>
  </si>
  <si>
    <t>18 x 16 cm, vysoce savý a trvanlivý.</t>
  </si>
  <si>
    <t>Molitanové houbičky malé</t>
  </si>
  <si>
    <t>Molitanové houbičky malé, na jedné straně abrazivní vrstva. Balení 10 - 12 ks.</t>
  </si>
  <si>
    <t xml:space="preserve">Drátěnka </t>
  </si>
  <si>
    <t>Kovová velká, balení 1-2 ks.</t>
  </si>
  <si>
    <t>Irena Pešíková,
Tel.: 37763 7733, 
E-mail: pesikova@uk.zcu.cz</t>
  </si>
  <si>
    <t>Klatovská 51, 
301 00 Plzeň,
Pedagogická knihovna, 
místnost  KL 108</t>
  </si>
  <si>
    <t>Helena Honomichlová, 
Tel.: 37763 4883, 
E-meil: honomi@skm.zcu.cz</t>
  </si>
  <si>
    <t>Univerzitní 12, 
301 00 Plzeň,
Menza 4</t>
  </si>
  <si>
    <t>Denisa Vaizová, 
Tel.: 724 820 464,
E-mail: devaizov@suz.zcu.cz</t>
  </si>
  <si>
    <t>Hrad Nečtiny 1, 
331 62 Nečtiny,
Školicí a ubytovací zařízení Nečtiny - Ubytovací služby</t>
  </si>
  <si>
    <t>Koš na tříděný odpad</t>
  </si>
  <si>
    <t xml:space="preserve">Koš na tříděný odpad </t>
  </si>
  <si>
    <r>
      <t xml:space="preserve">Sada nebo jednotlivě, ale stejný typ s pol.č. 2 a 3, objem 45 - 50 l, max. v. 65 cm. Material - plast. </t>
    </r>
    <r>
      <rPr>
        <b/>
        <sz val="11"/>
        <color theme="1"/>
        <rFont val="Calibri"/>
        <family val="2"/>
        <scheme val="minor"/>
      </rPr>
      <t>Barva žlutá.</t>
    </r>
  </si>
  <si>
    <r>
      <t xml:space="preserve">Sada nebo jednotlivě, ale stejný typ s pol.č. 1 a 3, objem 45 - 50 l, max. v. 65 cm. Material - plast.  </t>
    </r>
    <r>
      <rPr>
        <b/>
        <sz val="11"/>
        <color theme="1"/>
        <rFont val="Calibri"/>
        <family val="2"/>
        <scheme val="minor"/>
      </rPr>
      <t>Barva modrá.</t>
    </r>
  </si>
  <si>
    <r>
      <t xml:space="preserve">Sada nebo jednotlivě, ale stejný typ s pol.č. 1 a 2, objem 45 - 50 l, max. v. 65 cm. Material -  plast. </t>
    </r>
    <r>
      <rPr>
        <b/>
        <sz val="11"/>
        <color theme="1"/>
        <rFont val="Calibri"/>
        <family val="2"/>
        <scheme val="minor"/>
      </rPr>
      <t>Barva libovolná.</t>
    </r>
  </si>
  <si>
    <t>* STROJNÍ MYTÍ - DO MYČEK NÁDOBÍ - oplach</t>
  </si>
  <si>
    <r>
      <t xml:space="preserve">* Speciální univerzální mycí prostředek s aktivním chlórem a s obsahem aktivního kyslíku. Použití: pro všechny druhy profesionálních myček. Obsah 30 - 35 kg. </t>
    </r>
    <r>
      <rPr>
        <sz val="11"/>
        <color rgb="FFFF0000"/>
        <rFont val="Calibri"/>
        <family val="2"/>
        <scheme val="minor"/>
      </rPr>
      <t xml:space="preserve">Požadavek zadavatele - u přípravků označených * požadován stejný výrobce.  </t>
    </r>
  </si>
  <si>
    <r>
      <t>* Slabě kyselý oplachovací přípravek  na nádobí, pro oplach.zbytkových usazenin minerálních látek. Použití: pro všechny druhy profesionálních myček. Obsah 25 - 30 kg.</t>
    </r>
    <r>
      <rPr>
        <sz val="11"/>
        <color rgb="FFFF0000"/>
        <rFont val="Calibri"/>
        <family val="2"/>
        <scheme val="minor"/>
      </rPr>
      <t xml:space="preserve"> Požadavek zadavatele - u přípravků označených * požadován stejný výrobce.</t>
    </r>
    <r>
      <rPr>
        <sz val="11"/>
        <color theme="1"/>
        <rFont val="Calibri"/>
        <family val="2"/>
        <scheme val="minor"/>
      </rPr>
      <t xml:space="preserve">  </t>
    </r>
  </si>
  <si>
    <t>* STROJNÍ MYTÍ - DO MYČEK NÁDOBÍ - mytí</t>
  </si>
  <si>
    <t>Role šíře  45 cm, návin min. 300 m.</t>
  </si>
  <si>
    <t>Délka 42 cm.</t>
  </si>
  <si>
    <t>Požadavek zadavatele: 
do sloupce označeného textem:</t>
  </si>
  <si>
    <t xml:space="preserve">Dodavatel doplní do jednotlivých prázdných žlutě podbarvených buněk požadované údaje, tj. jednotkové ceny.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</si>
</sst>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.5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/>
    </border>
    <border>
      <left style="medium"/>
      <right style="medium"/>
      <top style="medium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 style="thick"/>
      <right/>
      <top/>
      <bottom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thick"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/>
      <top style="thin"/>
      <bottom style="thick"/>
    </border>
    <border>
      <left style="medium"/>
      <right style="thick"/>
      <top style="thick"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6">
    <xf numFmtId="0" fontId="0" fillId="0" borderId="0" xfId="0"/>
    <xf numFmtId="0" fontId="0" fillId="0" borderId="0" xfId="0" applyProtection="1">
      <protection/>
    </xf>
    <xf numFmtId="49" fontId="0" fillId="0" borderId="0" xfId="0" applyNumberFormat="1" applyBorder="1" applyAlignment="1" applyProtection="1">
      <alignment horizontal="center" vertical="top" wrapText="1"/>
      <protection/>
    </xf>
    <xf numFmtId="49" fontId="0" fillId="0" borderId="0" xfId="0" applyNumberFormat="1" applyBorder="1" applyAlignment="1" applyProtection="1">
      <alignment vertical="top" wrapText="1"/>
      <protection/>
    </xf>
    <xf numFmtId="0" fontId="0" fillId="0" borderId="0" xfId="0" applyBorder="1" applyProtection="1"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vertical="top" wrapText="1"/>
      <protection/>
    </xf>
    <xf numFmtId="0" fontId="7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 wrapText="1"/>
      <protection/>
    </xf>
    <xf numFmtId="0" fontId="0" fillId="0" borderId="1" xfId="0" applyBorder="1" applyAlignment="1" applyProtection="1">
      <alignment horizontal="center" vertical="top" wrapText="1"/>
      <protection/>
    </xf>
    <xf numFmtId="0" fontId="0" fillId="0" borderId="1" xfId="0" applyBorder="1" applyAlignment="1" applyProtection="1">
      <alignment vertical="top" wrapText="1"/>
      <protection/>
    </xf>
    <xf numFmtId="0" fontId="0" fillId="0" borderId="1" xfId="0" applyBorder="1" applyAlignment="1" applyProtection="1">
      <alignment horizontal="right" vertical="center" indent="1"/>
      <protection/>
    </xf>
    <xf numFmtId="0" fontId="0" fillId="0" borderId="1" xfId="0" applyBorder="1" applyProtection="1"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8" fillId="3" borderId="3" xfId="0" applyFont="1" applyFill="1" applyBorder="1" applyAlignment="1" applyProtection="1">
      <alignment horizontal="center" vertical="center" textRotation="90" wrapText="1"/>
      <protection/>
    </xf>
    <xf numFmtId="0" fontId="8" fillId="3" borderId="4" xfId="0" applyFont="1" applyFill="1" applyBorder="1" applyAlignment="1" applyProtection="1">
      <alignment horizontal="center" vertical="center" wrapText="1"/>
      <protection/>
    </xf>
    <xf numFmtId="0" fontId="4" fillId="2" borderId="4" xfId="0" applyFont="1" applyFill="1" applyBorder="1" applyAlignment="1" applyProtection="1">
      <alignment horizontal="center" vertical="center" wrapText="1"/>
      <protection/>
    </xf>
    <xf numFmtId="0" fontId="4" fillId="3" borderId="4" xfId="0" applyFont="1" applyFill="1" applyBorder="1" applyAlignment="1" applyProtection="1">
      <alignment horizontal="center" vertical="center" wrapText="1"/>
      <protection/>
    </xf>
    <xf numFmtId="0" fontId="8" fillId="3" borderId="5" xfId="0" applyFont="1" applyFill="1" applyBorder="1" applyAlignment="1" applyProtection="1">
      <alignment horizontal="center" vertical="center" wrapText="1"/>
      <protection/>
    </xf>
    <xf numFmtId="0" fontId="0" fillId="0" borderId="6" xfId="0" applyBorder="1" applyProtection="1">
      <protection/>
    </xf>
    <xf numFmtId="164" fontId="0" fillId="0" borderId="0" xfId="0" applyNumberFormat="1" applyProtection="1">
      <protection/>
    </xf>
    <xf numFmtId="3" fontId="0" fillId="0" borderId="7" xfId="0" applyNumberFormat="1" applyFill="1" applyBorder="1" applyAlignment="1" applyProtection="1">
      <alignment horizontal="center" vertical="center" wrapText="1"/>
      <protection/>
    </xf>
    <xf numFmtId="0" fontId="0" fillId="0" borderId="8" xfId="0" applyFont="1" applyFill="1" applyBorder="1" applyAlignment="1" applyProtection="1">
      <alignment horizontal="left" vertical="center" wrapText="1" indent="1"/>
      <protection/>
    </xf>
    <xf numFmtId="3" fontId="0" fillId="0" borderId="8" xfId="0" applyNumberFormat="1" applyFill="1" applyBorder="1" applyAlignment="1" applyProtection="1">
      <alignment horizontal="center" vertical="center" wrapText="1"/>
      <protection/>
    </xf>
    <xf numFmtId="0" fontId="0" fillId="0" borderId="8" xfId="0" applyNumberFormat="1" applyFill="1" applyBorder="1" applyAlignment="1" applyProtection="1">
      <alignment horizontal="center" vertical="center" wrapText="1"/>
      <protection/>
    </xf>
    <xf numFmtId="164" fontId="0" fillId="0" borderId="8" xfId="0" applyNumberFormat="1" applyFill="1" applyBorder="1" applyAlignment="1" applyProtection="1">
      <alignment horizontal="right" vertical="center" indent="1"/>
      <protection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 horizontal="left" vertical="center" wrapText="1" indent="1"/>
      <protection/>
    </xf>
    <xf numFmtId="3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left" vertical="center" wrapText="1" indent="1"/>
      <protection/>
    </xf>
    <xf numFmtId="3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164" fontId="0" fillId="0" borderId="11" xfId="0" applyNumberFormat="1" applyFill="1" applyBorder="1" applyAlignment="1" applyProtection="1">
      <alignment horizontal="right" vertical="center" indent="1"/>
      <protection/>
    </xf>
    <xf numFmtId="165" fontId="0" fillId="0" borderId="11" xfId="0" applyNumberFormat="1" applyBorder="1" applyAlignment="1" applyProtection="1">
      <alignment horizontal="right" vertical="center" inden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left" vertical="center" wrapText="1" indent="1"/>
      <protection/>
    </xf>
    <xf numFmtId="3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left" vertical="center" wrapText="1" indent="1"/>
      <protection/>
    </xf>
    <xf numFmtId="3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right" vertical="center" indent="1"/>
      <protection/>
    </xf>
    <xf numFmtId="165" fontId="0" fillId="0" borderId="14" xfId="0" applyNumberFormat="1" applyBorder="1" applyAlignment="1" applyProtection="1">
      <alignment horizontal="right" vertical="center" indent="1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 wrapText="1" indent="1"/>
      <protection/>
    </xf>
    <xf numFmtId="3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left" vertical="center" wrapText="1" indent="1"/>
      <protection/>
    </xf>
    <xf numFmtId="3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left" vertical="center" wrapText="1" indent="1"/>
      <protection/>
    </xf>
    <xf numFmtId="164" fontId="0" fillId="0" borderId="17" xfId="0" applyNumberFormat="1" applyFill="1" applyBorder="1" applyAlignment="1" applyProtection="1">
      <alignment horizontal="right" vertical="center" indent="1"/>
      <protection/>
    </xf>
    <xf numFmtId="165" fontId="0" fillId="0" borderId="17" xfId="0" applyNumberFormat="1" applyBorder="1" applyAlignment="1" applyProtection="1">
      <alignment horizontal="right" vertical="center" indent="1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left" vertical="center" wrapText="1" indent="1"/>
      <protection/>
    </xf>
    <xf numFmtId="0" fontId="0" fillId="0" borderId="11" xfId="0" applyFont="1" applyFill="1" applyBorder="1" applyAlignment="1" applyProtection="1">
      <alignment horizontal="left" vertical="center" wrapText="1" indent="1"/>
      <protection/>
    </xf>
    <xf numFmtId="0" fontId="0" fillId="0" borderId="11" xfId="0" applyFont="1" applyFill="1" applyBorder="1" applyAlignment="1" applyProtection="1">
      <alignment horizontal="left" vertical="center" wrapText="1" indent="1"/>
      <protection/>
    </xf>
    <xf numFmtId="3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left" vertical="center" wrapText="1" indent="1"/>
      <protection/>
    </xf>
    <xf numFmtId="3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164" fontId="0" fillId="0" borderId="20" xfId="0" applyNumberFormat="1" applyFill="1" applyBorder="1" applyAlignment="1" applyProtection="1">
      <alignment horizontal="right" vertical="center" indent="1"/>
      <protection/>
    </xf>
    <xf numFmtId="165" fontId="0" fillId="0" borderId="20" xfId="0" applyNumberFormat="1" applyBorder="1" applyAlignment="1" applyProtection="1">
      <alignment horizontal="right" vertical="center" indent="1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left" vertical="center" wrapText="1" indent="1"/>
      <protection/>
    </xf>
    <xf numFmtId="3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left" vertical="center" wrapText="1" indent="1"/>
      <protection/>
    </xf>
    <xf numFmtId="3" fontId="0" fillId="0" borderId="23" xfId="0" applyNumberFormat="1" applyFill="1" applyBorder="1" applyAlignment="1" applyProtection="1">
      <alignment horizontal="center" vertical="center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left" vertical="center" wrapText="1" indent="1"/>
      <protection/>
    </xf>
    <xf numFmtId="164" fontId="0" fillId="0" borderId="23" xfId="0" applyNumberFormat="1" applyFill="1" applyBorder="1" applyAlignment="1" applyProtection="1">
      <alignment horizontal="right" vertical="center" indent="1"/>
      <protection/>
    </xf>
    <xf numFmtId="165" fontId="0" fillId="0" borderId="23" xfId="0" applyNumberFormat="1" applyBorder="1" applyAlignment="1" applyProtection="1">
      <alignment horizontal="right" vertical="center" indent="1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left" vertical="center" wrapText="1" indent="1"/>
      <protection/>
    </xf>
    <xf numFmtId="0" fontId="0" fillId="0" borderId="11" xfId="0" applyFont="1" applyFill="1" applyBorder="1" applyAlignment="1" applyProtection="1">
      <alignment horizontal="left" vertical="center" wrapText="1" indent="1"/>
      <protection/>
    </xf>
    <xf numFmtId="3" fontId="0" fillId="0" borderId="25" xfId="0" applyNumberForma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left" vertical="center" wrapText="1" indent="1"/>
      <protection/>
    </xf>
    <xf numFmtId="3" fontId="0" fillId="0" borderId="26" xfId="0" applyNumberFormat="1" applyFill="1" applyBorder="1" applyAlignment="1" applyProtection="1">
      <alignment horizontal="center" vertical="center" wrapText="1"/>
      <protection/>
    </xf>
    <xf numFmtId="0" fontId="0" fillId="0" borderId="26" xfId="0" applyNumberForma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left" vertical="center" wrapText="1" indent="1"/>
      <protection/>
    </xf>
    <xf numFmtId="164" fontId="0" fillId="0" borderId="26" xfId="0" applyNumberFormat="1" applyFill="1" applyBorder="1" applyAlignment="1" applyProtection="1">
      <alignment horizontal="right" vertical="center" indent="1"/>
      <protection/>
    </xf>
    <xf numFmtId="165" fontId="0" fillId="0" borderId="26" xfId="0" applyNumberFormat="1" applyBorder="1" applyAlignment="1" applyProtection="1">
      <alignment horizontal="right" vertical="center" indent="1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left" vertical="center" wrapText="1" inden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8" fillId="3" borderId="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indent="1"/>
      <protection/>
    </xf>
    <xf numFmtId="0" fontId="0" fillId="0" borderId="0" xfId="0" applyAlignment="1" applyProtection="1">
      <alignment horizontal="right" vertical="center" wrapText="1"/>
      <protection/>
    </xf>
    <xf numFmtId="164" fontId="10" fillId="0" borderId="0" xfId="0" applyNumberFormat="1" applyFont="1" applyAlignment="1" applyProtection="1">
      <alignment horizontal="right" vertical="center" indent="1"/>
      <protection/>
    </xf>
    <xf numFmtId="164" fontId="2" fillId="0" borderId="3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 vertical="top" wrapText="1"/>
      <protection/>
    </xf>
    <xf numFmtId="4" fontId="0" fillId="0" borderId="0" xfId="0" applyNumberFormat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horizontal="center" vertical="top" wrapText="1"/>
      <protection/>
    </xf>
    <xf numFmtId="164" fontId="9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0" xfId="0" applyFont="1" applyAlignment="1" applyProtection="1">
      <alignment horizontal="left" vertical="center" wrapText="1"/>
      <protection/>
    </xf>
    <xf numFmtId="164" fontId="2" fillId="0" borderId="4" xfId="0" applyNumberFormat="1" applyFont="1" applyBorder="1" applyAlignment="1" applyProtection="1">
      <alignment horizontal="center" vertical="center"/>
      <protection/>
    </xf>
    <xf numFmtId="0" fontId="0" fillId="0" borderId="4" xfId="0" applyBorder="1" applyProtection="1">
      <protection/>
    </xf>
    <xf numFmtId="0" fontId="0" fillId="0" borderId="28" xfId="0" applyBorder="1" applyProtection="1"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0" fillId="0" borderId="0" xfId="0" applyAlignment="1" applyProtection="1">
      <alignment horizontal="justify" vertical="center" wrapText="1"/>
      <protection/>
    </xf>
    <xf numFmtId="0" fontId="4" fillId="3" borderId="4" xfId="0" applyFont="1" applyFill="1" applyBorder="1" applyAlignment="1" applyProtection="1">
      <alignment horizontal="center" vertical="center" wrapText="1"/>
      <protection/>
    </xf>
    <xf numFmtId="0" fontId="0" fillId="3" borderId="4" xfId="0" applyFill="1" applyBorder="1" applyAlignment="1" applyProtection="1">
      <alignment vertical="center" wrapText="1"/>
      <protection/>
    </xf>
    <xf numFmtId="0" fontId="0" fillId="3" borderId="28" xfId="0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center" vertical="center" wrapText="1"/>
      <protection/>
    </xf>
    <xf numFmtId="0" fontId="0" fillId="2" borderId="30" xfId="0" applyFill="1" applyBorder="1" applyAlignment="1" applyProtection="1">
      <alignment horizontal="center" vertical="center" wrapText="1"/>
      <protection/>
    </xf>
    <xf numFmtId="0" fontId="0" fillId="2" borderId="31" xfId="0" applyFill="1" applyBorder="1" applyAlignment="1" applyProtection="1">
      <alignment horizontal="center" vertical="center" wrapText="1"/>
      <protection/>
    </xf>
    <xf numFmtId="0" fontId="0" fillId="2" borderId="32" xfId="0" applyFill="1" applyBorder="1" applyAlignment="1" applyProtection="1">
      <alignment horizontal="center" vertical="center" wrapText="1"/>
      <protection/>
    </xf>
    <xf numFmtId="0" fontId="0" fillId="2" borderId="33" xfId="0" applyFill="1" applyBorder="1" applyAlignment="1" applyProtection="1">
      <alignment horizontal="center" vertical="center" wrapText="1"/>
      <protection/>
    </xf>
    <xf numFmtId="0" fontId="4" fillId="0" borderId="34" xfId="0" applyNumberFormat="1" applyFont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4" fillId="0" borderId="36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4" fillId="0" borderId="37" xfId="0" applyFont="1" applyFill="1" applyBorder="1" applyAlignment="1" applyProtection="1">
      <alignment horizontal="center" vertical="center" wrapText="1"/>
      <protection/>
    </xf>
    <xf numFmtId="0" fontId="4" fillId="0" borderId="38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3 3" xfId="21"/>
    <cellStyle name="normální 3 2" xfId="22"/>
  </cellStyles>
  <dxfs count="10"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BD0C9"/>
          <bgColor rgb="FFFBD0C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showGridLines="0" tabSelected="1" workbookViewId="0" topLeftCell="H36">
      <selection activeCell="I47" sqref="I47:K47"/>
    </sheetView>
  </sheetViews>
  <sheetFormatPr defaultColWidth="8.7109375" defaultRowHeight="15"/>
  <cols>
    <col min="1" max="1" width="1.421875" style="1" bestFit="1" customWidth="1"/>
    <col min="2" max="2" width="5.57421875" style="1" bestFit="1" customWidth="1"/>
    <col min="3" max="3" width="42.7109375" style="98" customWidth="1"/>
    <col min="4" max="4" width="9.57421875" style="99" bestFit="1" customWidth="1"/>
    <col min="5" max="5" width="9.00390625" style="100" bestFit="1" customWidth="1"/>
    <col min="6" max="6" width="111.00390625" style="98" customWidth="1"/>
    <col min="7" max="7" width="17.7109375" style="98" hidden="1" customWidth="1"/>
    <col min="8" max="8" width="24.00390625" style="1" bestFit="1" customWidth="1"/>
    <col min="9" max="9" width="21.8515625" style="1" customWidth="1"/>
    <col min="10" max="10" width="20.57421875" style="1" bestFit="1" customWidth="1"/>
    <col min="11" max="11" width="19.57421875" style="1" bestFit="1" customWidth="1"/>
    <col min="12" max="12" width="14.8515625" style="1" customWidth="1"/>
    <col min="13" max="13" width="28.28125" style="1" hidden="1" customWidth="1"/>
    <col min="14" max="14" width="21.00390625" style="1" hidden="1" customWidth="1"/>
    <col min="15" max="15" width="41.140625" style="1" customWidth="1"/>
    <col min="16" max="16" width="34.57421875" style="1" customWidth="1"/>
    <col min="17" max="17" width="27.140625" style="1" customWidth="1"/>
    <col min="18" max="18" width="11.57421875" style="1" hidden="1" customWidth="1"/>
    <col min="19" max="19" width="62.28125" style="5" customWidth="1"/>
    <col min="20" max="20" width="2.57421875" style="1" customWidth="1"/>
    <col min="21" max="16384" width="8.7109375" style="1" customWidth="1"/>
  </cols>
  <sheetData>
    <row r="1" spans="2:12" ht="36" customHeight="1">
      <c r="B1" s="112" t="s">
        <v>38</v>
      </c>
      <c r="C1" s="113"/>
      <c r="D1" s="113"/>
      <c r="E1" s="2"/>
      <c r="F1" s="3"/>
      <c r="G1" s="3"/>
      <c r="H1" s="4"/>
      <c r="I1" s="4"/>
      <c r="J1" s="4"/>
      <c r="K1" s="4"/>
      <c r="L1" s="4"/>
    </row>
    <row r="2" spans="2:19" ht="20.1" customHeight="1">
      <c r="B2" s="4"/>
      <c r="C2" s="4"/>
      <c r="D2" s="6"/>
      <c r="E2" s="7"/>
      <c r="F2" s="8"/>
      <c r="G2" s="8"/>
      <c r="H2" s="8"/>
      <c r="I2" s="8"/>
      <c r="J2" s="4"/>
      <c r="K2" s="9"/>
      <c r="L2" s="10"/>
      <c r="M2" s="11"/>
      <c r="N2" s="11"/>
      <c r="O2" s="11"/>
      <c r="P2" s="11"/>
      <c r="Q2" s="11"/>
      <c r="R2" s="11"/>
      <c r="S2" s="12"/>
    </row>
    <row r="3" spans="2:14" ht="20.1" customHeight="1">
      <c r="B3" s="119" t="s">
        <v>122</v>
      </c>
      <c r="C3" s="120"/>
      <c r="D3" s="121" t="s">
        <v>0</v>
      </c>
      <c r="E3" s="122"/>
      <c r="F3" s="125" t="s">
        <v>123</v>
      </c>
      <c r="G3" s="13"/>
      <c r="H3" s="13"/>
      <c r="I3" s="13"/>
      <c r="J3" s="13"/>
      <c r="K3" s="13"/>
      <c r="L3" s="4"/>
      <c r="M3" s="14"/>
      <c r="N3" s="14"/>
    </row>
    <row r="4" spans="2:12" ht="20.1" customHeight="1" thickBot="1">
      <c r="B4" s="119"/>
      <c r="C4" s="120"/>
      <c r="D4" s="123"/>
      <c r="E4" s="124"/>
      <c r="F4" s="125"/>
      <c r="G4" s="8"/>
      <c r="H4" s="9"/>
      <c r="I4" s="9"/>
      <c r="J4" s="4"/>
      <c r="K4" s="9"/>
      <c r="L4" s="4"/>
    </row>
    <row r="5" spans="2:19" ht="34.5" customHeight="1" thickBot="1">
      <c r="B5" s="15"/>
      <c r="C5" s="16"/>
      <c r="D5" s="17"/>
      <c r="E5" s="17"/>
      <c r="F5" s="18"/>
      <c r="G5" s="19"/>
      <c r="H5" s="20"/>
      <c r="I5" s="21" t="s">
        <v>0</v>
      </c>
      <c r="J5" s="20"/>
      <c r="K5" s="20"/>
      <c r="L5" s="20"/>
      <c r="S5" s="22"/>
    </row>
    <row r="6" spans="2:20" ht="76.5" thickBot="1" thickTop="1">
      <c r="B6" s="23" t="s">
        <v>1</v>
      </c>
      <c r="C6" s="24" t="s">
        <v>24</v>
      </c>
      <c r="D6" s="24" t="s">
        <v>2</v>
      </c>
      <c r="E6" s="24" t="s">
        <v>25</v>
      </c>
      <c r="F6" s="24" t="s">
        <v>26</v>
      </c>
      <c r="G6" s="24" t="s">
        <v>27</v>
      </c>
      <c r="H6" s="24" t="s">
        <v>3</v>
      </c>
      <c r="I6" s="25" t="s">
        <v>4</v>
      </c>
      <c r="J6" s="26" t="s">
        <v>5</v>
      </c>
      <c r="K6" s="26" t="s">
        <v>6</v>
      </c>
      <c r="L6" s="24" t="s">
        <v>28</v>
      </c>
      <c r="M6" s="24" t="s">
        <v>35</v>
      </c>
      <c r="N6" s="24" t="s">
        <v>29</v>
      </c>
      <c r="O6" s="26" t="s">
        <v>30</v>
      </c>
      <c r="P6" s="24" t="s">
        <v>31</v>
      </c>
      <c r="Q6" s="24" t="s">
        <v>37</v>
      </c>
      <c r="R6" s="24" t="s">
        <v>32</v>
      </c>
      <c r="S6" s="27" t="s">
        <v>33</v>
      </c>
      <c r="T6" s="28"/>
    </row>
    <row r="7" spans="1:20" ht="34.5" customHeight="1" thickTop="1">
      <c r="A7" s="29"/>
      <c r="B7" s="30">
        <v>1</v>
      </c>
      <c r="C7" s="31" t="s">
        <v>111</v>
      </c>
      <c r="D7" s="32">
        <v>2</v>
      </c>
      <c r="E7" s="33" t="s">
        <v>39</v>
      </c>
      <c r="F7" s="31" t="s">
        <v>113</v>
      </c>
      <c r="G7" s="34">
        <f aca="true" t="shared" si="0" ref="G7:G44">D7*H7</f>
        <v>1000</v>
      </c>
      <c r="H7" s="34">
        <v>500</v>
      </c>
      <c r="I7" s="101">
        <v>450</v>
      </c>
      <c r="J7" s="35">
        <f aca="true" t="shared" si="1" ref="J7:J15">D7*I7</f>
        <v>900</v>
      </c>
      <c r="K7" s="36" t="str">
        <f aca="true" t="shared" si="2" ref="K7:K15">IF(ISNUMBER(I7),IF(I7&gt;H7,"NEVYHOVUJE","VYHOVUJE")," ")</f>
        <v>VYHOVUJE</v>
      </c>
      <c r="L7" s="135" t="s">
        <v>36</v>
      </c>
      <c r="M7" s="126"/>
      <c r="N7" s="126"/>
      <c r="O7" s="130" t="s">
        <v>105</v>
      </c>
      <c r="P7" s="130" t="s">
        <v>106</v>
      </c>
      <c r="Q7" s="128">
        <v>14</v>
      </c>
      <c r="R7" s="126"/>
      <c r="S7" s="37" t="s">
        <v>16</v>
      </c>
      <c r="T7" s="28"/>
    </row>
    <row r="8" spans="2:20" ht="34.5" customHeight="1">
      <c r="B8" s="38">
        <v>2</v>
      </c>
      <c r="C8" s="39" t="s">
        <v>112</v>
      </c>
      <c r="D8" s="40">
        <v>1</v>
      </c>
      <c r="E8" s="41" t="s">
        <v>39</v>
      </c>
      <c r="F8" s="39" t="s">
        <v>114</v>
      </c>
      <c r="G8" s="42">
        <f t="shared" si="0"/>
        <v>500</v>
      </c>
      <c r="H8" s="42">
        <v>500</v>
      </c>
      <c r="I8" s="102">
        <v>450</v>
      </c>
      <c r="J8" s="43">
        <f t="shared" si="1"/>
        <v>450</v>
      </c>
      <c r="K8" s="44" t="str">
        <f t="shared" si="2"/>
        <v>VYHOVUJE</v>
      </c>
      <c r="L8" s="133"/>
      <c r="M8" s="127"/>
      <c r="N8" s="127"/>
      <c r="O8" s="131"/>
      <c r="P8" s="131"/>
      <c r="Q8" s="129"/>
      <c r="R8" s="127"/>
      <c r="S8" s="45" t="s">
        <v>16</v>
      </c>
      <c r="T8" s="28"/>
    </row>
    <row r="9" spans="2:20" ht="34.5" customHeight="1" thickBot="1">
      <c r="B9" s="46">
        <v>3</v>
      </c>
      <c r="C9" s="47" t="s">
        <v>112</v>
      </c>
      <c r="D9" s="48">
        <v>1</v>
      </c>
      <c r="E9" s="49" t="s">
        <v>39</v>
      </c>
      <c r="F9" s="47" t="s">
        <v>115</v>
      </c>
      <c r="G9" s="50">
        <f t="shared" si="0"/>
        <v>500</v>
      </c>
      <c r="H9" s="50">
        <v>500</v>
      </c>
      <c r="I9" s="103">
        <v>450</v>
      </c>
      <c r="J9" s="51">
        <f t="shared" si="1"/>
        <v>450</v>
      </c>
      <c r="K9" s="52" t="str">
        <f t="shared" si="2"/>
        <v>VYHOVUJE</v>
      </c>
      <c r="L9" s="133"/>
      <c r="M9" s="127"/>
      <c r="N9" s="127"/>
      <c r="O9" s="131"/>
      <c r="P9" s="131"/>
      <c r="Q9" s="129"/>
      <c r="R9" s="127"/>
      <c r="S9" s="53" t="s">
        <v>16</v>
      </c>
      <c r="T9" s="28"/>
    </row>
    <row r="10" spans="2:20" ht="61.5" customHeight="1">
      <c r="B10" s="54">
        <v>4</v>
      </c>
      <c r="C10" s="55" t="s">
        <v>40</v>
      </c>
      <c r="D10" s="56">
        <v>20</v>
      </c>
      <c r="E10" s="57" t="s">
        <v>39</v>
      </c>
      <c r="F10" s="58" t="s">
        <v>41</v>
      </c>
      <c r="G10" s="59">
        <f t="shared" si="0"/>
        <v>1800</v>
      </c>
      <c r="H10" s="59">
        <v>90</v>
      </c>
      <c r="I10" s="104">
        <v>63</v>
      </c>
      <c r="J10" s="60">
        <f t="shared" si="1"/>
        <v>1260</v>
      </c>
      <c r="K10" s="61" t="str">
        <f t="shared" si="2"/>
        <v>VYHOVUJE</v>
      </c>
      <c r="L10" s="132" t="s">
        <v>36</v>
      </c>
      <c r="M10" s="138"/>
      <c r="N10" s="138"/>
      <c r="O10" s="132" t="s">
        <v>107</v>
      </c>
      <c r="P10" s="132" t="s">
        <v>108</v>
      </c>
      <c r="Q10" s="140">
        <v>14</v>
      </c>
      <c r="R10" s="138"/>
      <c r="S10" s="62" t="s">
        <v>20</v>
      </c>
      <c r="T10" s="28"/>
    </row>
    <row r="11" spans="2:20" ht="41.25" customHeight="1">
      <c r="B11" s="38">
        <v>5</v>
      </c>
      <c r="C11" s="63" t="s">
        <v>42</v>
      </c>
      <c r="D11" s="40">
        <v>5</v>
      </c>
      <c r="E11" s="41" t="s">
        <v>39</v>
      </c>
      <c r="F11" s="64" t="s">
        <v>43</v>
      </c>
      <c r="G11" s="42">
        <f t="shared" si="0"/>
        <v>1700</v>
      </c>
      <c r="H11" s="42">
        <v>340</v>
      </c>
      <c r="I11" s="102">
        <v>330</v>
      </c>
      <c r="J11" s="43">
        <f t="shared" si="1"/>
        <v>1650</v>
      </c>
      <c r="K11" s="44" t="str">
        <f t="shared" si="2"/>
        <v>VYHOVUJE</v>
      </c>
      <c r="L11" s="136"/>
      <c r="M11" s="127"/>
      <c r="N11" s="127"/>
      <c r="O11" s="133"/>
      <c r="P11" s="133"/>
      <c r="Q11" s="129"/>
      <c r="R11" s="127"/>
      <c r="S11" s="45" t="s">
        <v>19</v>
      </c>
      <c r="T11" s="28"/>
    </row>
    <row r="12" spans="2:20" ht="22.5" customHeight="1">
      <c r="B12" s="38">
        <v>6</v>
      </c>
      <c r="C12" s="63" t="s">
        <v>44</v>
      </c>
      <c r="D12" s="40">
        <v>30</v>
      </c>
      <c r="E12" s="41" t="s">
        <v>39</v>
      </c>
      <c r="F12" s="63" t="s">
        <v>45</v>
      </c>
      <c r="G12" s="42">
        <f t="shared" si="0"/>
        <v>2025</v>
      </c>
      <c r="H12" s="42">
        <v>67.5</v>
      </c>
      <c r="I12" s="102">
        <v>50</v>
      </c>
      <c r="J12" s="43">
        <f t="shared" si="1"/>
        <v>1500</v>
      </c>
      <c r="K12" s="44" t="str">
        <f t="shared" si="2"/>
        <v>VYHOVUJE</v>
      </c>
      <c r="L12" s="136"/>
      <c r="M12" s="127"/>
      <c r="N12" s="127"/>
      <c r="O12" s="133"/>
      <c r="P12" s="133"/>
      <c r="Q12" s="129"/>
      <c r="R12" s="127"/>
      <c r="S12" s="45" t="s">
        <v>22</v>
      </c>
      <c r="T12" s="28"/>
    </row>
    <row r="13" spans="2:20" ht="40.5" customHeight="1">
      <c r="B13" s="38">
        <v>7</v>
      </c>
      <c r="C13" s="63" t="s">
        <v>46</v>
      </c>
      <c r="D13" s="40">
        <v>5</v>
      </c>
      <c r="E13" s="41" t="s">
        <v>39</v>
      </c>
      <c r="F13" s="64" t="s">
        <v>47</v>
      </c>
      <c r="G13" s="42">
        <f t="shared" si="0"/>
        <v>390</v>
      </c>
      <c r="H13" s="42">
        <v>78</v>
      </c>
      <c r="I13" s="102">
        <v>55</v>
      </c>
      <c r="J13" s="43">
        <f t="shared" si="1"/>
        <v>275</v>
      </c>
      <c r="K13" s="44" t="str">
        <f t="shared" si="2"/>
        <v>VYHOVUJE</v>
      </c>
      <c r="L13" s="136"/>
      <c r="M13" s="127"/>
      <c r="N13" s="127"/>
      <c r="O13" s="133"/>
      <c r="P13" s="133"/>
      <c r="Q13" s="129"/>
      <c r="R13" s="127"/>
      <c r="S13" s="45" t="s">
        <v>20</v>
      </c>
      <c r="T13" s="28"/>
    </row>
    <row r="14" spans="2:20" ht="36" customHeight="1">
      <c r="B14" s="38">
        <v>8</v>
      </c>
      <c r="C14" s="63" t="s">
        <v>48</v>
      </c>
      <c r="D14" s="40">
        <v>2</v>
      </c>
      <c r="E14" s="41" t="s">
        <v>39</v>
      </c>
      <c r="F14" s="64" t="s">
        <v>49</v>
      </c>
      <c r="G14" s="42">
        <f t="shared" si="0"/>
        <v>1200</v>
      </c>
      <c r="H14" s="42">
        <v>600</v>
      </c>
      <c r="I14" s="102">
        <v>600</v>
      </c>
      <c r="J14" s="43">
        <f t="shared" si="1"/>
        <v>1200</v>
      </c>
      <c r="K14" s="44" t="str">
        <f t="shared" si="2"/>
        <v>VYHOVUJE</v>
      </c>
      <c r="L14" s="136"/>
      <c r="M14" s="127"/>
      <c r="N14" s="127"/>
      <c r="O14" s="133"/>
      <c r="P14" s="133"/>
      <c r="Q14" s="129"/>
      <c r="R14" s="127"/>
      <c r="S14" s="45" t="s">
        <v>20</v>
      </c>
      <c r="T14" s="28"/>
    </row>
    <row r="15" spans="2:20" ht="24.95" customHeight="1">
      <c r="B15" s="38">
        <v>9</v>
      </c>
      <c r="C15" s="63" t="s">
        <v>50</v>
      </c>
      <c r="D15" s="40">
        <v>10</v>
      </c>
      <c r="E15" s="41" t="s">
        <v>39</v>
      </c>
      <c r="F15" s="64" t="s">
        <v>51</v>
      </c>
      <c r="G15" s="42">
        <f t="shared" si="0"/>
        <v>390</v>
      </c>
      <c r="H15" s="42">
        <v>39</v>
      </c>
      <c r="I15" s="102">
        <v>27</v>
      </c>
      <c r="J15" s="43">
        <f t="shared" si="1"/>
        <v>270</v>
      </c>
      <c r="K15" s="44" t="str">
        <f t="shared" si="2"/>
        <v>VYHOVUJE</v>
      </c>
      <c r="L15" s="136"/>
      <c r="M15" s="127"/>
      <c r="N15" s="127"/>
      <c r="O15" s="133"/>
      <c r="P15" s="133"/>
      <c r="Q15" s="129"/>
      <c r="R15" s="127"/>
      <c r="S15" s="45" t="s">
        <v>20</v>
      </c>
      <c r="T15" s="28"/>
    </row>
    <row r="16" spans="2:20" ht="24.95" customHeight="1">
      <c r="B16" s="38">
        <v>10</v>
      </c>
      <c r="C16" s="63" t="s">
        <v>52</v>
      </c>
      <c r="D16" s="40">
        <v>5</v>
      </c>
      <c r="E16" s="41" t="s">
        <v>53</v>
      </c>
      <c r="F16" s="64" t="s">
        <v>54</v>
      </c>
      <c r="G16" s="42">
        <f t="shared" si="0"/>
        <v>550</v>
      </c>
      <c r="H16" s="42">
        <v>110</v>
      </c>
      <c r="I16" s="102">
        <v>78</v>
      </c>
      <c r="J16" s="43">
        <f aca="true" t="shared" si="3" ref="J16:J44">D16*I16</f>
        <v>390</v>
      </c>
      <c r="K16" s="44" t="str">
        <f aca="true" t="shared" si="4" ref="K16:K44">IF(ISNUMBER(I16),IF(I16&gt;H16,"NEVYHOVUJE","VYHOVUJE")," ")</f>
        <v>VYHOVUJE</v>
      </c>
      <c r="L16" s="136"/>
      <c r="M16" s="127"/>
      <c r="N16" s="127"/>
      <c r="O16" s="133"/>
      <c r="P16" s="133"/>
      <c r="Q16" s="129"/>
      <c r="R16" s="127"/>
      <c r="S16" s="45" t="s">
        <v>10</v>
      </c>
      <c r="T16" s="28"/>
    </row>
    <row r="17" spans="2:20" ht="24.95" customHeight="1">
      <c r="B17" s="38">
        <v>11</v>
      </c>
      <c r="C17" s="63" t="s">
        <v>55</v>
      </c>
      <c r="D17" s="40">
        <v>5</v>
      </c>
      <c r="E17" s="41" t="s">
        <v>53</v>
      </c>
      <c r="F17" s="64" t="s">
        <v>56</v>
      </c>
      <c r="G17" s="42">
        <f t="shared" si="0"/>
        <v>550</v>
      </c>
      <c r="H17" s="42">
        <v>110</v>
      </c>
      <c r="I17" s="102">
        <v>78</v>
      </c>
      <c r="J17" s="43">
        <f t="shared" si="3"/>
        <v>390</v>
      </c>
      <c r="K17" s="44" t="str">
        <f t="shared" si="4"/>
        <v>VYHOVUJE</v>
      </c>
      <c r="L17" s="136"/>
      <c r="M17" s="127"/>
      <c r="N17" s="127"/>
      <c r="O17" s="133"/>
      <c r="P17" s="133"/>
      <c r="Q17" s="129"/>
      <c r="R17" s="127"/>
      <c r="S17" s="45" t="s">
        <v>10</v>
      </c>
      <c r="T17" s="28"/>
    </row>
    <row r="18" spans="2:20" ht="36" customHeight="1">
      <c r="B18" s="38">
        <v>12</v>
      </c>
      <c r="C18" s="63" t="s">
        <v>57</v>
      </c>
      <c r="D18" s="40">
        <v>30</v>
      </c>
      <c r="E18" s="41" t="s">
        <v>58</v>
      </c>
      <c r="F18" s="64" t="s">
        <v>59</v>
      </c>
      <c r="G18" s="42">
        <f t="shared" si="0"/>
        <v>810</v>
      </c>
      <c r="H18" s="42">
        <v>27</v>
      </c>
      <c r="I18" s="102">
        <v>22</v>
      </c>
      <c r="J18" s="43">
        <f t="shared" si="3"/>
        <v>660</v>
      </c>
      <c r="K18" s="44" t="str">
        <f t="shared" si="4"/>
        <v>VYHOVUJE</v>
      </c>
      <c r="L18" s="136"/>
      <c r="M18" s="127"/>
      <c r="N18" s="127"/>
      <c r="O18" s="133"/>
      <c r="P18" s="133"/>
      <c r="Q18" s="129"/>
      <c r="R18" s="127"/>
      <c r="S18" s="45" t="s">
        <v>11</v>
      </c>
      <c r="T18" s="28"/>
    </row>
    <row r="19" spans="2:20" ht="24.95" customHeight="1">
      <c r="B19" s="38">
        <v>13</v>
      </c>
      <c r="C19" s="63" t="s">
        <v>60</v>
      </c>
      <c r="D19" s="40">
        <v>5</v>
      </c>
      <c r="E19" s="41" t="s">
        <v>58</v>
      </c>
      <c r="F19" s="64" t="s">
        <v>61</v>
      </c>
      <c r="G19" s="42">
        <f t="shared" si="0"/>
        <v>462</v>
      </c>
      <c r="H19" s="42">
        <v>92.4</v>
      </c>
      <c r="I19" s="102">
        <v>92.4</v>
      </c>
      <c r="J19" s="43">
        <f t="shared" si="3"/>
        <v>462</v>
      </c>
      <c r="K19" s="44" t="str">
        <f t="shared" si="4"/>
        <v>VYHOVUJE</v>
      </c>
      <c r="L19" s="136"/>
      <c r="M19" s="127"/>
      <c r="N19" s="127"/>
      <c r="O19" s="133"/>
      <c r="P19" s="133"/>
      <c r="Q19" s="129"/>
      <c r="R19" s="127"/>
      <c r="S19" s="45" t="s">
        <v>11</v>
      </c>
      <c r="T19" s="28"/>
    </row>
    <row r="20" spans="2:20" ht="36" customHeight="1">
      <c r="B20" s="38">
        <v>14</v>
      </c>
      <c r="C20" s="63" t="s">
        <v>62</v>
      </c>
      <c r="D20" s="40">
        <v>10</v>
      </c>
      <c r="E20" s="41" t="s">
        <v>63</v>
      </c>
      <c r="F20" s="64" t="s">
        <v>64</v>
      </c>
      <c r="G20" s="42">
        <f t="shared" si="0"/>
        <v>11760</v>
      </c>
      <c r="H20" s="42">
        <v>1176</v>
      </c>
      <c r="I20" s="102">
        <v>504</v>
      </c>
      <c r="J20" s="43">
        <f t="shared" si="3"/>
        <v>5040</v>
      </c>
      <c r="K20" s="44" t="str">
        <f t="shared" si="4"/>
        <v>VYHOVUJE</v>
      </c>
      <c r="L20" s="136"/>
      <c r="M20" s="127"/>
      <c r="N20" s="127"/>
      <c r="O20" s="133"/>
      <c r="P20" s="133"/>
      <c r="Q20" s="129"/>
      <c r="R20" s="127"/>
      <c r="S20" s="45" t="s">
        <v>12</v>
      </c>
      <c r="T20" s="28"/>
    </row>
    <row r="21" spans="2:20" ht="24.95" customHeight="1">
      <c r="B21" s="38">
        <v>15</v>
      </c>
      <c r="C21" s="63" t="s">
        <v>65</v>
      </c>
      <c r="D21" s="40">
        <v>10</v>
      </c>
      <c r="E21" s="41" t="s">
        <v>58</v>
      </c>
      <c r="F21" s="64" t="s">
        <v>66</v>
      </c>
      <c r="G21" s="42">
        <f t="shared" si="0"/>
        <v>1140</v>
      </c>
      <c r="H21" s="42">
        <v>114</v>
      </c>
      <c r="I21" s="102">
        <v>105</v>
      </c>
      <c r="J21" s="43">
        <f t="shared" si="3"/>
        <v>1050</v>
      </c>
      <c r="K21" s="44" t="str">
        <f t="shared" si="4"/>
        <v>VYHOVUJE</v>
      </c>
      <c r="L21" s="136"/>
      <c r="M21" s="127"/>
      <c r="N21" s="127"/>
      <c r="O21" s="133"/>
      <c r="P21" s="133"/>
      <c r="Q21" s="129"/>
      <c r="R21" s="127"/>
      <c r="S21" s="45" t="s">
        <v>20</v>
      </c>
      <c r="T21" s="28"/>
    </row>
    <row r="22" spans="2:20" ht="24.95" customHeight="1">
      <c r="B22" s="38">
        <v>16</v>
      </c>
      <c r="C22" s="63" t="s">
        <v>67</v>
      </c>
      <c r="D22" s="40">
        <v>8</v>
      </c>
      <c r="E22" s="41" t="s">
        <v>53</v>
      </c>
      <c r="F22" s="64" t="s">
        <v>68</v>
      </c>
      <c r="G22" s="42">
        <f t="shared" si="0"/>
        <v>432</v>
      </c>
      <c r="H22" s="42">
        <v>54</v>
      </c>
      <c r="I22" s="102">
        <v>54</v>
      </c>
      <c r="J22" s="43">
        <f t="shared" si="3"/>
        <v>432</v>
      </c>
      <c r="K22" s="44" t="str">
        <f t="shared" si="4"/>
        <v>VYHOVUJE</v>
      </c>
      <c r="L22" s="136"/>
      <c r="M22" s="127"/>
      <c r="N22" s="127"/>
      <c r="O22" s="133"/>
      <c r="P22" s="133"/>
      <c r="Q22" s="129"/>
      <c r="R22" s="127"/>
      <c r="S22" s="45" t="s">
        <v>23</v>
      </c>
      <c r="T22" s="28"/>
    </row>
    <row r="23" spans="2:20" ht="24.95" customHeight="1">
      <c r="B23" s="38">
        <v>17</v>
      </c>
      <c r="C23" s="63" t="s">
        <v>69</v>
      </c>
      <c r="D23" s="40">
        <v>50</v>
      </c>
      <c r="E23" s="41" t="s">
        <v>39</v>
      </c>
      <c r="F23" s="64" t="s">
        <v>70</v>
      </c>
      <c r="G23" s="42">
        <f t="shared" si="0"/>
        <v>900</v>
      </c>
      <c r="H23" s="42">
        <v>18</v>
      </c>
      <c r="I23" s="102">
        <v>14</v>
      </c>
      <c r="J23" s="43">
        <f t="shared" si="3"/>
        <v>700</v>
      </c>
      <c r="K23" s="44" t="str">
        <f t="shared" si="4"/>
        <v>VYHOVUJE</v>
      </c>
      <c r="L23" s="136"/>
      <c r="M23" s="127"/>
      <c r="N23" s="127"/>
      <c r="O23" s="133"/>
      <c r="P23" s="133"/>
      <c r="Q23" s="129"/>
      <c r="R23" s="127"/>
      <c r="S23" s="45" t="s">
        <v>18</v>
      </c>
      <c r="T23" s="28"/>
    </row>
    <row r="24" spans="2:20" ht="24.95" customHeight="1">
      <c r="B24" s="38">
        <v>18</v>
      </c>
      <c r="C24" s="63" t="s">
        <v>71</v>
      </c>
      <c r="D24" s="40">
        <v>5</v>
      </c>
      <c r="E24" s="41" t="s">
        <v>39</v>
      </c>
      <c r="F24" s="64" t="s">
        <v>72</v>
      </c>
      <c r="G24" s="42">
        <f t="shared" si="0"/>
        <v>150</v>
      </c>
      <c r="H24" s="42">
        <v>30</v>
      </c>
      <c r="I24" s="102">
        <v>18</v>
      </c>
      <c r="J24" s="43">
        <f t="shared" si="3"/>
        <v>90</v>
      </c>
      <c r="K24" s="44" t="str">
        <f t="shared" si="4"/>
        <v>VYHOVUJE</v>
      </c>
      <c r="L24" s="136"/>
      <c r="M24" s="127"/>
      <c r="N24" s="127"/>
      <c r="O24" s="133"/>
      <c r="P24" s="133"/>
      <c r="Q24" s="129"/>
      <c r="R24" s="127"/>
      <c r="S24" s="45" t="s">
        <v>20</v>
      </c>
      <c r="T24" s="28"/>
    </row>
    <row r="25" spans="2:20" ht="24.95" customHeight="1" thickBot="1">
      <c r="B25" s="65">
        <v>19</v>
      </c>
      <c r="C25" s="66" t="s">
        <v>73</v>
      </c>
      <c r="D25" s="67">
        <v>5</v>
      </c>
      <c r="E25" s="68" t="s">
        <v>39</v>
      </c>
      <c r="F25" s="66" t="s">
        <v>121</v>
      </c>
      <c r="G25" s="69">
        <f t="shared" si="0"/>
        <v>1000</v>
      </c>
      <c r="H25" s="69">
        <v>200</v>
      </c>
      <c r="I25" s="105">
        <v>200</v>
      </c>
      <c r="J25" s="70">
        <f t="shared" si="3"/>
        <v>1000</v>
      </c>
      <c r="K25" s="71" t="str">
        <f t="shared" si="4"/>
        <v>VYHOVUJE</v>
      </c>
      <c r="L25" s="137"/>
      <c r="M25" s="139"/>
      <c r="N25" s="139"/>
      <c r="O25" s="134"/>
      <c r="P25" s="134"/>
      <c r="Q25" s="141"/>
      <c r="R25" s="139"/>
      <c r="S25" s="72" t="s">
        <v>20</v>
      </c>
      <c r="T25" s="28"/>
    </row>
    <row r="26" spans="2:20" ht="45" customHeight="1">
      <c r="B26" s="73">
        <v>20</v>
      </c>
      <c r="C26" s="74" t="s">
        <v>74</v>
      </c>
      <c r="D26" s="75">
        <v>5</v>
      </c>
      <c r="E26" s="76" t="s">
        <v>75</v>
      </c>
      <c r="F26" s="77" t="s">
        <v>76</v>
      </c>
      <c r="G26" s="78">
        <f t="shared" si="0"/>
        <v>110</v>
      </c>
      <c r="H26" s="78">
        <v>22</v>
      </c>
      <c r="I26" s="106">
        <v>22</v>
      </c>
      <c r="J26" s="79">
        <f t="shared" si="3"/>
        <v>110</v>
      </c>
      <c r="K26" s="80" t="str">
        <f t="shared" si="4"/>
        <v>VYHOVUJE</v>
      </c>
      <c r="L26" s="136" t="s">
        <v>36</v>
      </c>
      <c r="M26" s="127"/>
      <c r="N26" s="127"/>
      <c r="O26" s="136" t="s">
        <v>109</v>
      </c>
      <c r="P26" s="136" t="s">
        <v>110</v>
      </c>
      <c r="Q26" s="129">
        <v>14</v>
      </c>
      <c r="R26" s="127"/>
      <c r="S26" s="81" t="s">
        <v>15</v>
      </c>
      <c r="T26" s="28"/>
    </row>
    <row r="27" spans="2:20" ht="34.5" customHeight="1">
      <c r="B27" s="38">
        <v>21</v>
      </c>
      <c r="C27" s="63" t="s">
        <v>77</v>
      </c>
      <c r="D27" s="40">
        <v>1500</v>
      </c>
      <c r="E27" s="41" t="s">
        <v>78</v>
      </c>
      <c r="F27" s="64" t="s">
        <v>79</v>
      </c>
      <c r="G27" s="42">
        <f t="shared" si="0"/>
        <v>11250</v>
      </c>
      <c r="H27" s="42">
        <v>7.5</v>
      </c>
      <c r="I27" s="102">
        <v>4.5</v>
      </c>
      <c r="J27" s="43">
        <f t="shared" si="3"/>
        <v>6750</v>
      </c>
      <c r="K27" s="44" t="str">
        <f t="shared" si="4"/>
        <v>VYHOVUJE</v>
      </c>
      <c r="L27" s="136"/>
      <c r="M27" s="127"/>
      <c r="N27" s="127"/>
      <c r="O27" s="133"/>
      <c r="P27" s="133"/>
      <c r="Q27" s="129"/>
      <c r="R27" s="127"/>
      <c r="S27" s="45" t="s">
        <v>13</v>
      </c>
      <c r="T27" s="28"/>
    </row>
    <row r="28" spans="2:20" ht="39.75" customHeight="1">
      <c r="B28" s="38">
        <v>22</v>
      </c>
      <c r="C28" s="63" t="s">
        <v>80</v>
      </c>
      <c r="D28" s="40">
        <v>10</v>
      </c>
      <c r="E28" s="41" t="s">
        <v>39</v>
      </c>
      <c r="F28" s="64" t="s">
        <v>81</v>
      </c>
      <c r="G28" s="42">
        <f t="shared" si="0"/>
        <v>650</v>
      </c>
      <c r="H28" s="42">
        <v>65</v>
      </c>
      <c r="I28" s="102">
        <v>65</v>
      </c>
      <c r="J28" s="43">
        <f t="shared" si="3"/>
        <v>650</v>
      </c>
      <c r="K28" s="44" t="str">
        <f t="shared" si="4"/>
        <v>VYHOVUJE</v>
      </c>
      <c r="L28" s="136"/>
      <c r="M28" s="127"/>
      <c r="N28" s="127"/>
      <c r="O28" s="133"/>
      <c r="P28" s="133"/>
      <c r="Q28" s="129"/>
      <c r="R28" s="127"/>
      <c r="S28" s="45" t="s">
        <v>21</v>
      </c>
      <c r="T28" s="28"/>
    </row>
    <row r="29" spans="2:20" ht="36.75" customHeight="1">
      <c r="B29" s="38">
        <v>23</v>
      </c>
      <c r="C29" s="63" t="s">
        <v>82</v>
      </c>
      <c r="D29" s="40">
        <v>10</v>
      </c>
      <c r="E29" s="41" t="s">
        <v>39</v>
      </c>
      <c r="F29" s="64" t="s">
        <v>83</v>
      </c>
      <c r="G29" s="42">
        <f t="shared" si="0"/>
        <v>300</v>
      </c>
      <c r="H29" s="42">
        <v>30</v>
      </c>
      <c r="I29" s="102">
        <v>22</v>
      </c>
      <c r="J29" s="43">
        <f t="shared" si="3"/>
        <v>220</v>
      </c>
      <c r="K29" s="44" t="str">
        <f t="shared" si="4"/>
        <v>VYHOVUJE</v>
      </c>
      <c r="L29" s="136"/>
      <c r="M29" s="127"/>
      <c r="N29" s="127"/>
      <c r="O29" s="133"/>
      <c r="P29" s="133"/>
      <c r="Q29" s="129"/>
      <c r="R29" s="127"/>
      <c r="S29" s="45" t="s">
        <v>20</v>
      </c>
      <c r="T29" s="28"/>
    </row>
    <row r="30" spans="2:20" ht="29.25" customHeight="1">
      <c r="B30" s="38">
        <v>24</v>
      </c>
      <c r="C30" s="63" t="s">
        <v>84</v>
      </c>
      <c r="D30" s="40">
        <v>40</v>
      </c>
      <c r="E30" s="41" t="s">
        <v>39</v>
      </c>
      <c r="F30" s="64" t="s">
        <v>85</v>
      </c>
      <c r="G30" s="42">
        <f t="shared" si="0"/>
        <v>1200</v>
      </c>
      <c r="H30" s="42">
        <v>30</v>
      </c>
      <c r="I30" s="102">
        <v>30</v>
      </c>
      <c r="J30" s="43">
        <f t="shared" si="3"/>
        <v>1200</v>
      </c>
      <c r="K30" s="44" t="str">
        <f t="shared" si="4"/>
        <v>VYHOVUJE</v>
      </c>
      <c r="L30" s="136"/>
      <c r="M30" s="127"/>
      <c r="N30" s="127"/>
      <c r="O30" s="133"/>
      <c r="P30" s="133"/>
      <c r="Q30" s="129"/>
      <c r="R30" s="127"/>
      <c r="S30" s="45" t="s">
        <v>20</v>
      </c>
      <c r="T30" s="28"/>
    </row>
    <row r="31" spans="2:20" ht="36.75" customHeight="1">
      <c r="B31" s="38">
        <v>25</v>
      </c>
      <c r="C31" s="63" t="s">
        <v>48</v>
      </c>
      <c r="D31" s="40">
        <v>1</v>
      </c>
      <c r="E31" s="41" t="s">
        <v>39</v>
      </c>
      <c r="F31" s="64" t="s">
        <v>49</v>
      </c>
      <c r="G31" s="42">
        <f t="shared" si="0"/>
        <v>600</v>
      </c>
      <c r="H31" s="42">
        <v>600</v>
      </c>
      <c r="I31" s="102">
        <v>600</v>
      </c>
      <c r="J31" s="43">
        <f t="shared" si="3"/>
        <v>600</v>
      </c>
      <c r="K31" s="44" t="str">
        <f t="shared" si="4"/>
        <v>VYHOVUJE</v>
      </c>
      <c r="L31" s="136"/>
      <c r="M31" s="127"/>
      <c r="N31" s="127"/>
      <c r="O31" s="133"/>
      <c r="P31" s="133"/>
      <c r="Q31" s="129"/>
      <c r="R31" s="127"/>
      <c r="S31" s="45" t="s">
        <v>20</v>
      </c>
      <c r="T31" s="28"/>
    </row>
    <row r="32" spans="2:20" ht="50.25" customHeight="1">
      <c r="B32" s="38">
        <v>26</v>
      </c>
      <c r="C32" s="39" t="s">
        <v>119</v>
      </c>
      <c r="D32" s="40">
        <v>2</v>
      </c>
      <c r="E32" s="41" t="s">
        <v>39</v>
      </c>
      <c r="F32" s="39" t="s">
        <v>117</v>
      </c>
      <c r="G32" s="42">
        <f t="shared" si="0"/>
        <v>4800</v>
      </c>
      <c r="H32" s="42">
        <v>2400</v>
      </c>
      <c r="I32" s="102">
        <v>2400</v>
      </c>
      <c r="J32" s="43">
        <f t="shared" si="3"/>
        <v>4800</v>
      </c>
      <c r="K32" s="44" t="str">
        <f t="shared" si="4"/>
        <v>VYHOVUJE</v>
      </c>
      <c r="L32" s="136"/>
      <c r="M32" s="127"/>
      <c r="N32" s="127"/>
      <c r="O32" s="133"/>
      <c r="P32" s="133"/>
      <c r="Q32" s="129"/>
      <c r="R32" s="127"/>
      <c r="S32" s="45" t="s">
        <v>20</v>
      </c>
      <c r="T32" s="28"/>
    </row>
    <row r="33" spans="2:20" ht="47.1" customHeight="1">
      <c r="B33" s="38">
        <v>27</v>
      </c>
      <c r="C33" s="39" t="s">
        <v>116</v>
      </c>
      <c r="D33" s="40">
        <v>2</v>
      </c>
      <c r="E33" s="41" t="s">
        <v>39</v>
      </c>
      <c r="F33" s="39" t="s">
        <v>118</v>
      </c>
      <c r="G33" s="42">
        <f t="shared" si="0"/>
        <v>4056</v>
      </c>
      <c r="H33" s="42">
        <v>2028</v>
      </c>
      <c r="I33" s="102">
        <v>2028</v>
      </c>
      <c r="J33" s="43">
        <f t="shared" si="3"/>
        <v>4056</v>
      </c>
      <c r="K33" s="44" t="str">
        <f t="shared" si="4"/>
        <v>VYHOVUJE</v>
      </c>
      <c r="L33" s="136"/>
      <c r="M33" s="127"/>
      <c r="N33" s="127"/>
      <c r="O33" s="133"/>
      <c r="P33" s="133"/>
      <c r="Q33" s="129"/>
      <c r="R33" s="127"/>
      <c r="S33" s="45" t="s">
        <v>20</v>
      </c>
      <c r="T33" s="28"/>
    </row>
    <row r="34" spans="2:20" ht="22.5" customHeight="1">
      <c r="B34" s="38">
        <v>28</v>
      </c>
      <c r="C34" s="63" t="s">
        <v>52</v>
      </c>
      <c r="D34" s="40">
        <v>12</v>
      </c>
      <c r="E34" s="41" t="s">
        <v>53</v>
      </c>
      <c r="F34" s="64" t="s">
        <v>54</v>
      </c>
      <c r="G34" s="42">
        <f t="shared" si="0"/>
        <v>1320</v>
      </c>
      <c r="H34" s="42">
        <v>110</v>
      </c>
      <c r="I34" s="102">
        <v>85</v>
      </c>
      <c r="J34" s="43">
        <f t="shared" si="3"/>
        <v>1020</v>
      </c>
      <c r="K34" s="44" t="str">
        <f t="shared" si="4"/>
        <v>VYHOVUJE</v>
      </c>
      <c r="L34" s="136"/>
      <c r="M34" s="127"/>
      <c r="N34" s="127"/>
      <c r="O34" s="133"/>
      <c r="P34" s="133"/>
      <c r="Q34" s="129"/>
      <c r="R34" s="127"/>
      <c r="S34" s="45" t="s">
        <v>10</v>
      </c>
      <c r="T34" s="28"/>
    </row>
    <row r="35" spans="2:20" ht="39" customHeight="1">
      <c r="B35" s="38">
        <v>29</v>
      </c>
      <c r="C35" s="63" t="s">
        <v>86</v>
      </c>
      <c r="D35" s="40">
        <v>5</v>
      </c>
      <c r="E35" s="41" t="s">
        <v>87</v>
      </c>
      <c r="F35" s="64" t="s">
        <v>88</v>
      </c>
      <c r="G35" s="42">
        <f t="shared" si="0"/>
        <v>120</v>
      </c>
      <c r="H35" s="42">
        <v>24</v>
      </c>
      <c r="I35" s="102">
        <v>24</v>
      </c>
      <c r="J35" s="43">
        <f t="shared" si="3"/>
        <v>120</v>
      </c>
      <c r="K35" s="44" t="str">
        <f t="shared" si="4"/>
        <v>VYHOVUJE</v>
      </c>
      <c r="L35" s="136"/>
      <c r="M35" s="127"/>
      <c r="N35" s="127"/>
      <c r="O35" s="133"/>
      <c r="P35" s="133"/>
      <c r="Q35" s="129"/>
      <c r="R35" s="127"/>
      <c r="S35" s="45" t="s">
        <v>12</v>
      </c>
      <c r="T35" s="28"/>
    </row>
    <row r="36" spans="2:20" ht="22.5" customHeight="1">
      <c r="B36" s="38">
        <v>30</v>
      </c>
      <c r="C36" s="63" t="s">
        <v>89</v>
      </c>
      <c r="D36" s="40">
        <v>3</v>
      </c>
      <c r="E36" s="41" t="s">
        <v>63</v>
      </c>
      <c r="F36" s="64" t="s">
        <v>90</v>
      </c>
      <c r="G36" s="42">
        <f t="shared" si="0"/>
        <v>990</v>
      </c>
      <c r="H36" s="42">
        <v>330</v>
      </c>
      <c r="I36" s="102">
        <v>330</v>
      </c>
      <c r="J36" s="43">
        <f t="shared" si="3"/>
        <v>990</v>
      </c>
      <c r="K36" s="44" t="str">
        <f t="shared" si="4"/>
        <v>VYHOVUJE</v>
      </c>
      <c r="L36" s="136"/>
      <c r="M36" s="127"/>
      <c r="N36" s="127"/>
      <c r="O36" s="133"/>
      <c r="P36" s="133"/>
      <c r="Q36" s="129"/>
      <c r="R36" s="127"/>
      <c r="S36" s="45" t="s">
        <v>12</v>
      </c>
      <c r="T36" s="28"/>
    </row>
    <row r="37" spans="2:20" ht="24.95" customHeight="1">
      <c r="B37" s="38">
        <v>31</v>
      </c>
      <c r="C37" s="63" t="s">
        <v>91</v>
      </c>
      <c r="D37" s="40">
        <v>6</v>
      </c>
      <c r="E37" s="41" t="s">
        <v>53</v>
      </c>
      <c r="F37" s="82" t="s">
        <v>92</v>
      </c>
      <c r="G37" s="42">
        <f t="shared" si="0"/>
        <v>108</v>
      </c>
      <c r="H37" s="42">
        <v>18</v>
      </c>
      <c r="I37" s="102">
        <v>14</v>
      </c>
      <c r="J37" s="43">
        <f t="shared" si="3"/>
        <v>84</v>
      </c>
      <c r="K37" s="44" t="str">
        <f t="shared" si="4"/>
        <v>VYHOVUJE</v>
      </c>
      <c r="L37" s="136"/>
      <c r="M37" s="127"/>
      <c r="N37" s="127"/>
      <c r="O37" s="133"/>
      <c r="P37" s="133"/>
      <c r="Q37" s="129"/>
      <c r="R37" s="127"/>
      <c r="S37" s="45" t="s">
        <v>14</v>
      </c>
      <c r="T37" s="28"/>
    </row>
    <row r="38" spans="2:20" ht="24.95" customHeight="1">
      <c r="B38" s="38">
        <v>32</v>
      </c>
      <c r="C38" s="63" t="s">
        <v>65</v>
      </c>
      <c r="D38" s="40">
        <v>10</v>
      </c>
      <c r="E38" s="41" t="s">
        <v>58</v>
      </c>
      <c r="F38" s="39" t="s">
        <v>120</v>
      </c>
      <c r="G38" s="42">
        <f t="shared" si="0"/>
        <v>1140</v>
      </c>
      <c r="H38" s="42">
        <v>114</v>
      </c>
      <c r="I38" s="102">
        <v>105</v>
      </c>
      <c r="J38" s="43">
        <f t="shared" si="3"/>
        <v>1050</v>
      </c>
      <c r="K38" s="44" t="str">
        <f t="shared" si="4"/>
        <v>VYHOVUJE</v>
      </c>
      <c r="L38" s="136"/>
      <c r="M38" s="127"/>
      <c r="N38" s="127"/>
      <c r="O38" s="133"/>
      <c r="P38" s="133"/>
      <c r="Q38" s="129"/>
      <c r="R38" s="127"/>
      <c r="S38" s="45" t="s">
        <v>20</v>
      </c>
      <c r="T38" s="28"/>
    </row>
    <row r="39" spans="2:20" ht="24.95" customHeight="1">
      <c r="B39" s="38">
        <v>33</v>
      </c>
      <c r="C39" s="63" t="s">
        <v>93</v>
      </c>
      <c r="D39" s="40">
        <v>4</v>
      </c>
      <c r="E39" s="41" t="s">
        <v>39</v>
      </c>
      <c r="F39" s="64" t="s">
        <v>94</v>
      </c>
      <c r="G39" s="42">
        <f t="shared" si="0"/>
        <v>284</v>
      </c>
      <c r="H39" s="42">
        <v>71</v>
      </c>
      <c r="I39" s="102">
        <v>60</v>
      </c>
      <c r="J39" s="43">
        <f t="shared" si="3"/>
        <v>240</v>
      </c>
      <c r="K39" s="44" t="str">
        <f t="shared" si="4"/>
        <v>VYHOVUJE</v>
      </c>
      <c r="L39" s="136"/>
      <c r="M39" s="127"/>
      <c r="N39" s="127"/>
      <c r="O39" s="133"/>
      <c r="P39" s="133"/>
      <c r="Q39" s="129"/>
      <c r="R39" s="127"/>
      <c r="S39" s="45" t="s">
        <v>17</v>
      </c>
      <c r="T39" s="28"/>
    </row>
    <row r="40" spans="2:20" ht="24.95" customHeight="1">
      <c r="B40" s="38">
        <v>34</v>
      </c>
      <c r="C40" s="63" t="s">
        <v>95</v>
      </c>
      <c r="D40" s="40">
        <v>5</v>
      </c>
      <c r="E40" s="41" t="s">
        <v>39</v>
      </c>
      <c r="F40" s="64" t="s">
        <v>96</v>
      </c>
      <c r="G40" s="42">
        <f t="shared" si="0"/>
        <v>240</v>
      </c>
      <c r="H40" s="42">
        <v>48</v>
      </c>
      <c r="I40" s="102">
        <v>48</v>
      </c>
      <c r="J40" s="43">
        <f t="shared" si="3"/>
        <v>240</v>
      </c>
      <c r="K40" s="44" t="str">
        <f t="shared" si="4"/>
        <v>VYHOVUJE</v>
      </c>
      <c r="L40" s="136"/>
      <c r="M40" s="127"/>
      <c r="N40" s="127"/>
      <c r="O40" s="133"/>
      <c r="P40" s="133"/>
      <c r="Q40" s="129"/>
      <c r="R40" s="127"/>
      <c r="S40" s="45" t="s">
        <v>17</v>
      </c>
      <c r="T40" s="28"/>
    </row>
    <row r="41" spans="2:20" ht="24.95" customHeight="1">
      <c r="B41" s="38">
        <v>35</v>
      </c>
      <c r="C41" s="63" t="s">
        <v>97</v>
      </c>
      <c r="D41" s="40">
        <v>5</v>
      </c>
      <c r="E41" s="41" t="s">
        <v>39</v>
      </c>
      <c r="F41" s="64" t="s">
        <v>98</v>
      </c>
      <c r="G41" s="42">
        <f t="shared" si="0"/>
        <v>300</v>
      </c>
      <c r="H41" s="42">
        <v>60</v>
      </c>
      <c r="I41" s="102">
        <v>45</v>
      </c>
      <c r="J41" s="43">
        <f t="shared" si="3"/>
        <v>225</v>
      </c>
      <c r="K41" s="44" t="str">
        <f t="shared" si="4"/>
        <v>VYHOVUJE</v>
      </c>
      <c r="L41" s="136"/>
      <c r="M41" s="127"/>
      <c r="N41" s="127"/>
      <c r="O41" s="133"/>
      <c r="P41" s="133"/>
      <c r="Q41" s="129"/>
      <c r="R41" s="127"/>
      <c r="S41" s="45" t="s">
        <v>20</v>
      </c>
      <c r="T41" s="28"/>
    </row>
    <row r="42" spans="2:20" ht="24.95" customHeight="1">
      <c r="B42" s="38">
        <v>36</v>
      </c>
      <c r="C42" s="63" t="s">
        <v>99</v>
      </c>
      <c r="D42" s="40">
        <v>10</v>
      </c>
      <c r="E42" s="41" t="s">
        <v>39</v>
      </c>
      <c r="F42" s="64" t="s">
        <v>100</v>
      </c>
      <c r="G42" s="42">
        <f t="shared" si="0"/>
        <v>90</v>
      </c>
      <c r="H42" s="42">
        <v>9</v>
      </c>
      <c r="I42" s="102">
        <v>6</v>
      </c>
      <c r="J42" s="43">
        <f t="shared" si="3"/>
        <v>60</v>
      </c>
      <c r="K42" s="44" t="str">
        <f t="shared" si="4"/>
        <v>VYHOVUJE</v>
      </c>
      <c r="L42" s="136"/>
      <c r="M42" s="127"/>
      <c r="N42" s="127"/>
      <c r="O42" s="133"/>
      <c r="P42" s="133"/>
      <c r="Q42" s="129"/>
      <c r="R42" s="127"/>
      <c r="S42" s="45" t="s">
        <v>18</v>
      </c>
      <c r="T42" s="28"/>
    </row>
    <row r="43" spans="2:20" ht="24.95" customHeight="1">
      <c r="B43" s="38">
        <v>37</v>
      </c>
      <c r="C43" s="63" t="s">
        <v>101</v>
      </c>
      <c r="D43" s="40">
        <v>2</v>
      </c>
      <c r="E43" s="41" t="s">
        <v>53</v>
      </c>
      <c r="F43" s="64" t="s">
        <v>102</v>
      </c>
      <c r="G43" s="42">
        <f t="shared" si="0"/>
        <v>24</v>
      </c>
      <c r="H43" s="42">
        <v>12</v>
      </c>
      <c r="I43" s="102">
        <v>10</v>
      </c>
      <c r="J43" s="43">
        <f t="shared" si="3"/>
        <v>20</v>
      </c>
      <c r="K43" s="44" t="str">
        <f t="shared" si="4"/>
        <v>VYHOVUJE</v>
      </c>
      <c r="L43" s="136"/>
      <c r="M43" s="127"/>
      <c r="N43" s="127"/>
      <c r="O43" s="133"/>
      <c r="P43" s="133"/>
      <c r="Q43" s="129"/>
      <c r="R43" s="127"/>
      <c r="S43" s="45" t="s">
        <v>20</v>
      </c>
      <c r="T43" s="28"/>
    </row>
    <row r="44" spans="2:20" ht="24.95" customHeight="1" thickBot="1">
      <c r="B44" s="83">
        <v>38</v>
      </c>
      <c r="C44" s="84" t="s">
        <v>103</v>
      </c>
      <c r="D44" s="85">
        <v>10</v>
      </c>
      <c r="E44" s="86" t="s">
        <v>39</v>
      </c>
      <c r="F44" s="87" t="s">
        <v>104</v>
      </c>
      <c r="G44" s="88">
        <f t="shared" si="0"/>
        <v>120</v>
      </c>
      <c r="H44" s="88">
        <v>12</v>
      </c>
      <c r="I44" s="107">
        <v>12</v>
      </c>
      <c r="J44" s="89">
        <f t="shared" si="3"/>
        <v>120</v>
      </c>
      <c r="K44" s="90" t="str">
        <f t="shared" si="4"/>
        <v>VYHOVUJE</v>
      </c>
      <c r="L44" s="145"/>
      <c r="M44" s="142"/>
      <c r="N44" s="142"/>
      <c r="O44" s="144"/>
      <c r="P44" s="144"/>
      <c r="Q44" s="143"/>
      <c r="R44" s="142"/>
      <c r="S44" s="91" t="s">
        <v>20</v>
      </c>
      <c r="T44" s="28"/>
    </row>
    <row r="45" spans="3:10" ht="13.5" customHeight="1" thickBot="1" thickTop="1">
      <c r="C45" s="1"/>
      <c r="D45" s="1"/>
      <c r="E45" s="1"/>
      <c r="F45" s="1"/>
      <c r="G45" s="1"/>
      <c r="J45" s="20"/>
    </row>
    <row r="46" spans="2:19" ht="60.75" customHeight="1" thickBot="1" thickTop="1">
      <c r="B46" s="114" t="s">
        <v>7</v>
      </c>
      <c r="C46" s="115"/>
      <c r="D46" s="115"/>
      <c r="E46" s="115"/>
      <c r="F46" s="115"/>
      <c r="G46" s="92"/>
      <c r="H46" s="93" t="s">
        <v>8</v>
      </c>
      <c r="I46" s="116" t="s">
        <v>9</v>
      </c>
      <c r="J46" s="117"/>
      <c r="K46" s="118"/>
      <c r="L46" s="94"/>
      <c r="M46" s="94"/>
      <c r="N46" s="94"/>
      <c r="O46" s="94"/>
      <c r="P46" s="94"/>
      <c r="Q46" s="94"/>
      <c r="R46" s="94"/>
      <c r="S46" s="95"/>
    </row>
    <row r="47" spans="2:11" ht="33" customHeight="1" thickBot="1" thickTop="1">
      <c r="B47" s="108" t="s">
        <v>34</v>
      </c>
      <c r="C47" s="108"/>
      <c r="D47" s="108"/>
      <c r="E47" s="108"/>
      <c r="F47" s="108"/>
      <c r="G47" s="96"/>
      <c r="H47" s="97">
        <f>SUM(G7:G44)</f>
        <v>54961</v>
      </c>
      <c r="I47" s="109">
        <f>SUM(J7:J44)</f>
        <v>40724</v>
      </c>
      <c r="J47" s="110"/>
      <c r="K47" s="111"/>
    </row>
    <row r="48" ht="14.25" customHeight="1" thickTop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</sheetData>
  <sheetProtection algorithmName="SHA-512" hashValue="Cw/iUYla4P0VAgk+a+jpdO5qTKdGwDcb3iJlBe7UdlxhfNlYEajUSIJIWW2MZTfxaC6RgVWIaM9kQvOortvB2Q==" saltValue="EF2RyPDAYsg448ybVvn4Vw==" spinCount="100000" sheet="1" objects="1" scenarios="1"/>
  <mergeCells count="29">
    <mergeCell ref="R26:R44"/>
    <mergeCell ref="Q26:Q44"/>
    <mergeCell ref="O26:O44"/>
    <mergeCell ref="P26:P44"/>
    <mergeCell ref="L26:L44"/>
    <mergeCell ref="N26:N44"/>
    <mergeCell ref="M26:M44"/>
    <mergeCell ref="N7:N9"/>
    <mergeCell ref="L7:L9"/>
    <mergeCell ref="L10:L25"/>
    <mergeCell ref="N10:N25"/>
    <mergeCell ref="M7:M9"/>
    <mergeCell ref="M10:M25"/>
    <mergeCell ref="R7:R9"/>
    <mergeCell ref="Q7:Q9"/>
    <mergeCell ref="P7:P9"/>
    <mergeCell ref="O10:O25"/>
    <mergeCell ref="O7:O9"/>
    <mergeCell ref="R10:R25"/>
    <mergeCell ref="P10:P25"/>
    <mergeCell ref="Q10:Q25"/>
    <mergeCell ref="B47:F47"/>
    <mergeCell ref="I47:K47"/>
    <mergeCell ref="B1:D1"/>
    <mergeCell ref="B46:F46"/>
    <mergeCell ref="I46:K46"/>
    <mergeCell ref="B3:C4"/>
    <mergeCell ref="D3:E4"/>
    <mergeCell ref="F3:F4"/>
  </mergeCells>
  <conditionalFormatting sqref="B7:B44 D7:D44">
    <cfRule type="containsBlanks" priority="45" dxfId="9">
      <formula>LEN(TRIM(B7))=0</formula>
    </cfRule>
  </conditionalFormatting>
  <conditionalFormatting sqref="B7:B44">
    <cfRule type="cellIs" priority="39" dxfId="8" operator="greaterThanOrEqual">
      <formula>1</formula>
    </cfRule>
  </conditionalFormatting>
  <conditionalFormatting sqref="K7:K44">
    <cfRule type="cellIs" priority="36" dxfId="7" operator="equal">
      <formula>"VYHOVUJE"</formula>
    </cfRule>
  </conditionalFormatting>
  <conditionalFormatting sqref="K7:K44">
    <cfRule type="cellIs" priority="35" dxfId="6" operator="equal">
      <formula>"NEVYHOVUJE"</formula>
    </cfRule>
  </conditionalFormatting>
  <conditionalFormatting sqref="I7">
    <cfRule type="containsBlanks" priority="6" dxfId="2">
      <formula>LEN(TRIM(I7))=0</formula>
    </cfRule>
  </conditionalFormatting>
  <conditionalFormatting sqref="I7">
    <cfRule type="notContainsBlanks" priority="5" dxfId="1">
      <formula>LEN(TRIM(I7))&gt;0</formula>
    </cfRule>
  </conditionalFormatting>
  <conditionalFormatting sqref="I7">
    <cfRule type="notContainsBlanks" priority="4" dxfId="0">
      <formula>LEN(TRIM(I7))&gt;0</formula>
    </cfRule>
  </conditionalFormatting>
  <conditionalFormatting sqref="I8:I44">
    <cfRule type="containsBlanks" priority="3" dxfId="2">
      <formula>LEN(TRIM(I8))=0</formula>
    </cfRule>
  </conditionalFormatting>
  <conditionalFormatting sqref="I8:I44">
    <cfRule type="notContainsBlanks" priority="2" dxfId="1">
      <formula>LEN(TRIM(I8))&gt;0</formula>
    </cfRule>
  </conditionalFormatting>
  <conditionalFormatting sqref="I8:I44">
    <cfRule type="notContainsBlanks" priority="1" dxfId="0">
      <formula>LEN(TRIM(I8))&gt;0</formula>
    </cfRule>
  </conditionalFormatting>
  <dataValidations count="2" disablePrompts="1">
    <dataValidation type="list" showInputMessage="1" showErrorMessage="1" sqref="E7:E44">
      <formula1>"ks,balení,sada,litr,kg,pár,role,karton,"</formula1>
    </dataValidation>
    <dataValidation type="list" allowBlank="1" showInputMessage="1" showErrorMessage="1" sqref="S7:S44">
      <formula1>#REF!</formula1>
    </dataValidation>
  </dataValidations>
  <printOptions/>
  <pageMargins left="0.1968503937007874" right="0.1968503937007874" top="0.1968503937007874" bottom="0.1968503937007874" header="0.15748031496062992" footer="0.1968503937007874"/>
  <pageSetup fitToHeight="0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25.01.2022</dc:description>
  <cp:lastModifiedBy>uzivatel</cp:lastModifiedBy>
  <cp:lastPrinted>2022-06-22T06:55:03Z</cp:lastPrinted>
  <dcterms:created xsi:type="dcterms:W3CDTF">2014-03-05T12:43:32Z</dcterms:created>
  <dcterms:modified xsi:type="dcterms:W3CDTF">2022-06-28T09:36:49Z</dcterms:modified>
  <cp:category/>
  <cp:version/>
  <cp:contentType/>
  <cp:contentStatus/>
  <cp:revision>1</cp:revision>
</cp:coreProperties>
</file>