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/>
  <mc:AlternateContent xmlns:mc="http://schemas.openxmlformats.org/markup-compatibility/2006">
    <mc:Choice Requires="x15">
      <x15ac:absPath xmlns:x15ac="http://schemas.microsoft.com/office/spreadsheetml/2010/11/ac" url="D:\O\VT\077\1 výzva\"/>
    </mc:Choice>
  </mc:AlternateContent>
  <xr:revisionPtr revIDLastSave="0" documentId="13_ncr:1_{05BF81A5-71CE-4BE2-9F40-75925590A655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Výpočetní technika" sheetId="1" r:id="rId1"/>
  </sheets>
  <definedNames>
    <definedName name="_xlnm.Print_Area" localSheetId="0">'Výpočetní technika'!$B$1:$V$14</definedName>
  </definedNames>
  <calcPr calcId="191029"/>
</workbook>
</file>

<file path=xl/calcChain.xml><?xml version="1.0" encoding="utf-8"?>
<calcChain xmlns="http://schemas.openxmlformats.org/spreadsheetml/2006/main">
  <c r="S10" i="1" l="1"/>
  <c r="T10" i="1"/>
  <c r="P10" i="1"/>
  <c r="Q13" i="1" s="1"/>
  <c r="S8" i="1"/>
  <c r="S9" i="1"/>
  <c r="T8" i="1"/>
  <c r="P8" i="1"/>
  <c r="P9" i="1"/>
  <c r="P7" i="1"/>
  <c r="T9" i="1" l="1"/>
  <c r="T7" i="1"/>
  <c r="S7" i="1" l="1"/>
  <c r="R13" i="1" s="1"/>
</calcChain>
</file>

<file path=xl/sharedStrings.xml><?xml version="1.0" encoding="utf-8"?>
<sst xmlns="http://schemas.openxmlformats.org/spreadsheetml/2006/main" count="61" uniqueCount="54">
  <si>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</si>
  <si>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</si>
  <si>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</si>
  <si>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</si>
  <si>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</si>
  <si>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</si>
  <si>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</si>
  <si>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</si>
  <si>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</si>
  <si>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</si>
  <si>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</si>
  <si>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</si>
  <si>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>30213100-6 - Přenosné počítače</t>
  </si>
  <si>
    <t>30231000-7 - Počítačové monitory a konzoly</t>
  </si>
  <si>
    <t xml:space="preserve">30233131-8 - Disketové jednotky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</si>
  <si>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</si>
  <si>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</si>
  <si>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</si>
  <si>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</si>
  <si>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</si>
  <si>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</si>
  <si>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</si>
  <si>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</si>
  <si>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</si>
  <si>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</si>
  <si>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</si>
  <si>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</si>
  <si>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</si>
  <si>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</si>
  <si>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</si>
  <si>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</si>
  <si>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</si>
  <si>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</si>
  <si>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Příloha č. 2 Kupní smlouvy - technická specifikace
Výpočetní technika (III.) 077 - 2022 </t>
  </si>
  <si>
    <t>Monitor 4K 27''</t>
  </si>
  <si>
    <t>Notebook 15,6''</t>
  </si>
  <si>
    <t>Společná faktura</t>
  </si>
  <si>
    <t>NE</t>
  </si>
  <si>
    <t>Záruka na zboží min. 60 měsíců, NBD onsite.</t>
  </si>
  <si>
    <t>Záruka na zboží min. 36 měsíců, NBD.</t>
  </si>
  <si>
    <t>Ing. Jiří Basl, Ph.D.,
Tel.: 37763 4249,
603 216 039</t>
  </si>
  <si>
    <t>Univerzitní 26,
301 00 Plzeň,
Fakulta elektrotechnická - Katedra elektroniky a informačních technologií,
místnost EK 502</t>
  </si>
  <si>
    <t>PC do laboratoře včetně klávesnice a myši</t>
  </si>
  <si>
    <t>Pracovní stanice typu PC. 
Výkon procesoru v Passmark CPU více než 20 000 bodů, min. 6 jader/12 vláken. 
Operační paměť min. 32 GB. 
SSD min. 1TB PCIe NVMe. 
Skříň formátu Tower, min. 300W zdroj. 
Integrovaná grafická karta. 
Možnost výstupu min. dva monitory, síť RJ45, min. 4x USB vzadu z čehož alespoň 2x USB 3.2 Gen2. 
Vepředu alespoň 2x USB 3.2. Audio I/O.  
Operační systém Windows 10 (stačí verze Home) - OS Windows požadujeme z důvodu kompatibility s interními aplikacemi ZČU (Stag, Magion,...). 
Včetně klávesnice CZ a optické myši. 
Podpora prostřednictvím internetu musí umožňovat stahování ovladačů a manuálu z internetu adresně pro konkrétní zadaný typ (sériové číslo) zařízení.
Záruka min. 60 měsíců, NBD onsite.</t>
  </si>
  <si>
    <t>Úhlopříčka 27".
Rozlišení min. 3840 × 2160. 
Technologie IPS. 
Frekvence min. 60Hz.
Jas min. 350 cd/m2.
Kontrast min. 1300:1. 
Rozhraní min.: Display port 1.2, HDMI 2.0. 
Sluchátkový výstup.
Nastavitelná výška, pivot, repro, VESA.
Záruka min. 36 měsíců, NBD.</t>
  </si>
  <si>
    <t>Výkon procesoru v Passmark CPU více než 14 000 bodů, min. 6 jader/12 vláken. 
Operační paměť  DDR4 min. 16GB (3200MHz). 
Displej 15,6'' FHD min. 1920x1080, nedotykový, matný. 
SSD disk M.2 min. 512GB NVMe PCIe. 
Obsahuje integrovaný bezdrátový adaptér WiFi 802.11ac a BT.  
Porty min. HDMI, USB3-A, USB3-C. 
Univerzální zvukový port. 
Podsvícená klávesnice CZ s numerickou klávesnicí. 
Podpora prostřednictvím internetu umožňuje stahování ovladačů a manuálu z internetu adresně pro konkrétní zadaný typ (sériové číslo) zařízení.  
Operační systém Windows 10, stačí ve verzi Home -  OS Windows požadujeme z důvodu kompatibility s interními aplikacemi ZČU (Stag, Magion,...). 
Webkamera, mikrofon.  
Záruka min. 36 měsíců, NBD.</t>
  </si>
  <si>
    <t>SSD disk</t>
  </si>
  <si>
    <t>Kapacita min. 2TB.
Technologie SSD.
Formát M.2 2280.
Rozhraní PCIe NVMe Gen 3.0 x4.
Pamět disku TLC.
Rychlost čtení alespoň 3500 MB/s.
Rychlost zápisu alespoň 3300 MB/s.
Náhodné čtení IOPS alespoň 600000.
Náhodný zápis IOPS alespoň 550000.
Životnost alespoň 1200 TBW.
Podpora: AES 256-bit Encryption, TCG Opal 2.0, S.M.A.R.T a TRIM. 
Plně kompatibilní s Lenovo ThinkPad T14 Gen 1 (Intel). 
Záruka min. 5 let.</t>
  </si>
  <si>
    <t>TAČR TK04020250 - Moderní metody pro tvarovou optimalizaci Francisových turbín</t>
  </si>
  <si>
    <t>Záruka na zboží min. 5 let.</t>
  </si>
  <si>
    <t>Mgr. Jakub Pendl,
E-mail: pendl@kma.zcu.cz</t>
  </si>
  <si>
    <t>Technická 8, 
301 00 Plzeň, 
Fakulta aplikovaných věd - NTIS-VP5,
kancelář UC 260 (v době nepřítomnosti UC 226)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</si>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</sst>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7" fillId="0" borderId="0"/>
  </cellStyleXfs>
  <cellXfs count="13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1" fillId="6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3" fillId="6" borderId="13" xfId="0" applyFont="1" applyFill="1" applyBorder="1" applyAlignment="1">
      <alignment horizontal="left" vertical="center" wrapText="1" indent="1"/>
    </xf>
    <xf numFmtId="0" fontId="3" fillId="6" borderId="15" xfId="0" applyFont="1" applyFill="1" applyBorder="1" applyAlignment="1">
      <alignment horizontal="left" vertical="center" wrapText="1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3" fontId="0" fillId="2" borderId="18" xfId="0" applyNumberFormat="1" applyFill="1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left" vertical="center" wrapText="1" indent="1"/>
    </xf>
    <xf numFmtId="0" fontId="11" fillId="6" borderId="19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0" fontId="11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3" fillId="6" borderId="21" xfId="0" applyFont="1" applyFill="1" applyBorder="1" applyAlignment="1">
      <alignment horizontal="left" vertical="center" wrapText="1" indent="1"/>
    </xf>
    <xf numFmtId="0" fontId="13" fillId="4" borderId="21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11" fillId="6" borderId="21" xfId="0" applyFont="1" applyFill="1" applyBorder="1" applyAlignment="1">
      <alignment horizontal="center" vertical="center" wrapText="1"/>
    </xf>
    <xf numFmtId="0" fontId="4" fillId="6" borderId="21" xfId="0" applyFont="1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13" fillId="4" borderId="13" xfId="0" applyFont="1" applyFill="1" applyBorder="1" applyAlignment="1" applyProtection="1">
      <alignment horizontal="left" vertical="center" wrapText="1" indent="1"/>
      <protection locked="0"/>
    </xf>
    <xf numFmtId="0" fontId="13" fillId="4" borderId="15" xfId="0" applyFont="1" applyFill="1" applyBorder="1" applyAlignment="1" applyProtection="1">
      <alignment horizontal="left" vertical="center" wrapText="1" indent="1"/>
      <protection locked="0"/>
    </xf>
    <xf numFmtId="0" fontId="13" fillId="4" borderId="19" xfId="0" applyFont="1" applyFill="1" applyBorder="1" applyAlignment="1" applyProtection="1">
      <alignment horizontal="left" vertical="center" wrapText="1" indent="1"/>
      <protection locked="0"/>
    </xf>
    <xf numFmtId="0" fontId="13" fillId="4" borderId="21" xfId="0" applyFont="1" applyFill="1" applyBorder="1" applyAlignment="1" applyProtection="1">
      <alignment horizontal="left" vertical="center" wrapText="1" indent="1"/>
      <protection locked="0"/>
    </xf>
    <xf numFmtId="0" fontId="13" fillId="4" borderId="13" xfId="0" applyFont="1" applyFill="1" applyBorder="1" applyAlignment="1" applyProtection="1">
      <alignment horizontal="center" vertical="center" wrapText="1"/>
      <protection locked="0"/>
    </xf>
    <xf numFmtId="0" fontId="13" fillId="4" borderId="15" xfId="0" applyFont="1" applyFill="1" applyBorder="1" applyAlignment="1" applyProtection="1">
      <alignment horizontal="center" vertical="center" wrapText="1"/>
      <protection locked="0"/>
    </xf>
    <xf numFmtId="0" fontId="13" fillId="4" borderId="19" xfId="0" applyFont="1" applyFill="1" applyBorder="1" applyAlignment="1" applyProtection="1">
      <alignment horizontal="center" vertical="center" wrapTex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0"/>
  <sheetViews>
    <sheetView tabSelected="1" topLeftCell="G1" zoomScale="68" zoomScaleNormal="68" workbookViewId="0">
      <selection activeCell="K7" sqref="K7:K9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18.28515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34.7109375" style="1" customWidth="1"/>
    <col min="11" max="11" width="34.42578125" style="5" customWidth="1"/>
    <col min="12" max="12" width="31.140625" style="5" customWidth="1"/>
    <col min="13" max="13" width="24.5703125" style="5" customWidth="1"/>
    <col min="14" max="14" width="37.7109375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6" style="6" customWidth="1"/>
    <col min="23" max="16384" width="9.140625" style="5"/>
  </cols>
  <sheetData>
    <row r="1" spans="1:22" ht="40.9" customHeight="1" x14ac:dyDescent="0.25">
      <c r="B1" s="97" t="s">
        <v>33</v>
      </c>
      <c r="C1" s="98"/>
      <c r="D1" s="98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9"/>
      <c r="E3" s="69"/>
      <c r="F3" s="69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9"/>
      <c r="E4" s="69"/>
      <c r="F4" s="69"/>
      <c r="G4" s="69"/>
      <c r="H4" s="6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99" t="s">
        <v>2</v>
      </c>
      <c r="H5" s="100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15</v>
      </c>
      <c r="D6" s="39" t="s">
        <v>4</v>
      </c>
      <c r="E6" s="39" t="s">
        <v>16</v>
      </c>
      <c r="F6" s="39" t="s">
        <v>17</v>
      </c>
      <c r="G6" s="44" t="s">
        <v>26</v>
      </c>
      <c r="H6" s="45" t="s">
        <v>28</v>
      </c>
      <c r="I6" s="40" t="s">
        <v>18</v>
      </c>
      <c r="J6" s="39" t="s">
        <v>19</v>
      </c>
      <c r="K6" s="39" t="s">
        <v>53</v>
      </c>
      <c r="L6" s="41" t="s">
        <v>20</v>
      </c>
      <c r="M6" s="42" t="s">
        <v>21</v>
      </c>
      <c r="N6" s="41" t="s">
        <v>22</v>
      </c>
      <c r="O6" s="39" t="s">
        <v>32</v>
      </c>
      <c r="P6" s="41" t="s">
        <v>23</v>
      </c>
      <c r="Q6" s="39" t="s">
        <v>5</v>
      </c>
      <c r="R6" s="43" t="s">
        <v>6</v>
      </c>
      <c r="S6" s="68" t="s">
        <v>7</v>
      </c>
      <c r="T6" s="68" t="s">
        <v>8</v>
      </c>
      <c r="U6" s="41" t="s">
        <v>24</v>
      </c>
      <c r="V6" s="41" t="s">
        <v>25</v>
      </c>
    </row>
    <row r="7" spans="1:22" ht="249.75" customHeight="1" thickTop="1" x14ac:dyDescent="0.25">
      <c r="A7" s="20"/>
      <c r="B7" s="48">
        <v>1</v>
      </c>
      <c r="C7" s="49" t="s">
        <v>42</v>
      </c>
      <c r="D7" s="50">
        <v>4</v>
      </c>
      <c r="E7" s="51" t="s">
        <v>27</v>
      </c>
      <c r="F7" s="66" t="s">
        <v>43</v>
      </c>
      <c r="G7" s="126"/>
      <c r="H7" s="130"/>
      <c r="I7" s="110" t="s">
        <v>36</v>
      </c>
      <c r="J7" s="112" t="s">
        <v>37</v>
      </c>
      <c r="K7" s="114"/>
      <c r="L7" s="52" t="s">
        <v>38</v>
      </c>
      <c r="M7" s="120" t="s">
        <v>40</v>
      </c>
      <c r="N7" s="120" t="s">
        <v>41</v>
      </c>
      <c r="O7" s="116">
        <v>30</v>
      </c>
      <c r="P7" s="53">
        <f>D7*Q7</f>
        <v>90088</v>
      </c>
      <c r="Q7" s="54">
        <v>22522</v>
      </c>
      <c r="R7" s="122"/>
      <c r="S7" s="55">
        <f>D7*R7</f>
        <v>0</v>
      </c>
      <c r="T7" s="56" t="str">
        <f t="shared" ref="T7" si="0">IF(ISNUMBER(R7), IF(R7&gt;Q7,"NEVYHOVUJE","VYHOVUJE")," ")</f>
        <v xml:space="preserve"> </v>
      </c>
      <c r="U7" s="118"/>
      <c r="V7" s="51" t="s">
        <v>11</v>
      </c>
    </row>
    <row r="8" spans="1:22" ht="186.75" customHeight="1" x14ac:dyDescent="0.25">
      <c r="A8" s="20"/>
      <c r="B8" s="57">
        <v>2</v>
      </c>
      <c r="C8" s="58" t="s">
        <v>34</v>
      </c>
      <c r="D8" s="59">
        <v>4</v>
      </c>
      <c r="E8" s="60" t="s">
        <v>27</v>
      </c>
      <c r="F8" s="67" t="s">
        <v>44</v>
      </c>
      <c r="G8" s="127"/>
      <c r="H8" s="131"/>
      <c r="I8" s="111"/>
      <c r="J8" s="113"/>
      <c r="K8" s="115"/>
      <c r="L8" s="61" t="s">
        <v>39</v>
      </c>
      <c r="M8" s="121"/>
      <c r="N8" s="121"/>
      <c r="O8" s="117"/>
      <c r="P8" s="62">
        <f>D8*Q8</f>
        <v>28860</v>
      </c>
      <c r="Q8" s="63">
        <v>7215</v>
      </c>
      <c r="R8" s="123"/>
      <c r="S8" s="64">
        <f>D8*R8</f>
        <v>0</v>
      </c>
      <c r="T8" s="65" t="str">
        <f t="shared" ref="T8:T9" si="1">IF(ISNUMBER(R8), IF(R8&gt;Q8,"NEVYHOVUJE","VYHOVUJE")," ")</f>
        <v xml:space="preserve"> </v>
      </c>
      <c r="U8" s="119"/>
      <c r="V8" s="60" t="s">
        <v>13</v>
      </c>
    </row>
    <row r="9" spans="1:22" ht="245.25" customHeight="1" thickBot="1" x14ac:dyDescent="0.3">
      <c r="A9" s="20"/>
      <c r="B9" s="70">
        <v>3</v>
      </c>
      <c r="C9" s="71" t="s">
        <v>35</v>
      </c>
      <c r="D9" s="72">
        <v>2</v>
      </c>
      <c r="E9" s="73" t="s">
        <v>27</v>
      </c>
      <c r="F9" s="74" t="s">
        <v>45</v>
      </c>
      <c r="G9" s="128"/>
      <c r="H9" s="132"/>
      <c r="I9" s="111"/>
      <c r="J9" s="113"/>
      <c r="K9" s="115"/>
      <c r="L9" s="75" t="s">
        <v>39</v>
      </c>
      <c r="M9" s="121"/>
      <c r="N9" s="121"/>
      <c r="O9" s="117"/>
      <c r="P9" s="76">
        <f>D9*Q9</f>
        <v>33880</v>
      </c>
      <c r="Q9" s="77">
        <v>16940</v>
      </c>
      <c r="R9" s="124"/>
      <c r="S9" s="78">
        <f>D9*R9</f>
        <v>0</v>
      </c>
      <c r="T9" s="79" t="str">
        <f t="shared" si="1"/>
        <v xml:space="preserve"> </v>
      </c>
      <c r="U9" s="119"/>
      <c r="V9" s="73" t="s">
        <v>12</v>
      </c>
    </row>
    <row r="10" spans="1:22" ht="245.25" customHeight="1" thickBot="1" x14ac:dyDescent="0.3">
      <c r="A10" s="20"/>
      <c r="B10" s="80">
        <v>4</v>
      </c>
      <c r="C10" s="81" t="s">
        <v>46</v>
      </c>
      <c r="D10" s="82">
        <v>4</v>
      </c>
      <c r="E10" s="83" t="s">
        <v>27</v>
      </c>
      <c r="F10" s="84" t="s">
        <v>47</v>
      </c>
      <c r="G10" s="129"/>
      <c r="H10" s="85" t="s">
        <v>37</v>
      </c>
      <c r="I10" s="96" t="s">
        <v>36</v>
      </c>
      <c r="J10" s="86" t="s">
        <v>52</v>
      </c>
      <c r="K10" s="87" t="s">
        <v>48</v>
      </c>
      <c r="L10" s="88" t="s">
        <v>49</v>
      </c>
      <c r="M10" s="89" t="s">
        <v>50</v>
      </c>
      <c r="N10" s="89" t="s">
        <v>51</v>
      </c>
      <c r="O10" s="90">
        <v>14</v>
      </c>
      <c r="P10" s="91">
        <f>D10*Q10</f>
        <v>19832</v>
      </c>
      <c r="Q10" s="92">
        <v>4958</v>
      </c>
      <c r="R10" s="125"/>
      <c r="S10" s="93">
        <f>D10*R10</f>
        <v>0</v>
      </c>
      <c r="T10" s="94" t="str">
        <f t="shared" ref="T10" si="2">IF(ISNUMBER(R10), IF(R10&gt;Q10,"NEVYHOVUJE","VYHOVUJE")," ")</f>
        <v xml:space="preserve"> </v>
      </c>
      <c r="U10" s="95"/>
      <c r="V10" s="83" t="s">
        <v>14</v>
      </c>
    </row>
    <row r="11" spans="1:22" ht="17.45" customHeight="1" thickTop="1" thickBot="1" x14ac:dyDescent="0.3">
      <c r="C11" s="5"/>
      <c r="D11" s="5"/>
      <c r="E11" s="5"/>
      <c r="F11" s="5"/>
      <c r="G11" s="33"/>
      <c r="H11" s="33"/>
      <c r="I11" s="5"/>
      <c r="J11" s="5"/>
      <c r="N11" s="5"/>
      <c r="O11" s="5"/>
      <c r="P11" s="5"/>
    </row>
    <row r="12" spans="1:22" ht="51.75" customHeight="1" thickTop="1" thickBot="1" x14ac:dyDescent="0.3">
      <c r="B12" s="108" t="s">
        <v>31</v>
      </c>
      <c r="C12" s="108"/>
      <c r="D12" s="108"/>
      <c r="E12" s="108"/>
      <c r="F12" s="108"/>
      <c r="G12" s="108"/>
      <c r="H12" s="47"/>
      <c r="I12" s="47"/>
      <c r="J12" s="21"/>
      <c r="K12" s="21"/>
      <c r="L12" s="7"/>
      <c r="M12" s="7"/>
      <c r="N12" s="7"/>
      <c r="O12" s="22"/>
      <c r="P12" s="22"/>
      <c r="Q12" s="23" t="s">
        <v>9</v>
      </c>
      <c r="R12" s="105" t="s">
        <v>10</v>
      </c>
      <c r="S12" s="106"/>
      <c r="T12" s="107"/>
      <c r="U12" s="24"/>
      <c r="V12" s="25"/>
    </row>
    <row r="13" spans="1:22" ht="50.45" customHeight="1" thickTop="1" thickBot="1" x14ac:dyDescent="0.3">
      <c r="B13" s="109" t="s">
        <v>29</v>
      </c>
      <c r="C13" s="109"/>
      <c r="D13" s="109"/>
      <c r="E13" s="109"/>
      <c r="F13" s="109"/>
      <c r="G13" s="109"/>
      <c r="H13" s="109"/>
      <c r="I13" s="26"/>
      <c r="L13" s="9"/>
      <c r="M13" s="9"/>
      <c r="N13" s="9"/>
      <c r="O13" s="27"/>
      <c r="P13" s="27"/>
      <c r="Q13" s="28">
        <f>SUM(P7:P10)</f>
        <v>172660</v>
      </c>
      <c r="R13" s="102">
        <f>SUM(S7:S10)</f>
        <v>0</v>
      </c>
      <c r="S13" s="103"/>
      <c r="T13" s="104"/>
    </row>
    <row r="14" spans="1:22" ht="15.75" thickTop="1" x14ac:dyDescent="0.25">
      <c r="B14" s="101" t="s">
        <v>30</v>
      </c>
      <c r="C14" s="101"/>
      <c r="D14" s="101"/>
      <c r="E14" s="101"/>
      <c r="F14" s="101"/>
      <c r="G14" s="101"/>
      <c r="H14" s="69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6"/>
      <c r="C15" s="46"/>
      <c r="D15" s="46"/>
      <c r="E15" s="46"/>
      <c r="F15" s="46"/>
      <c r="G15" s="69"/>
      <c r="H15" s="69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25">
      <c r="B16" s="46"/>
      <c r="C16" s="46"/>
      <c r="D16" s="46"/>
      <c r="E16" s="46"/>
      <c r="F16" s="46"/>
      <c r="G16" s="69"/>
      <c r="H16" s="69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x14ac:dyDescent="0.25">
      <c r="B17" s="46"/>
      <c r="C17" s="46"/>
      <c r="D17" s="46"/>
      <c r="E17" s="46"/>
      <c r="F17" s="46"/>
      <c r="G17" s="69"/>
      <c r="H17" s="69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ht="19.899999999999999" customHeight="1" x14ac:dyDescent="0.25">
      <c r="C18" s="21"/>
      <c r="D18" s="29"/>
      <c r="E18" s="21"/>
      <c r="F18" s="21"/>
      <c r="G18" s="69"/>
      <c r="H18" s="69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ht="19.899999999999999" customHeight="1" x14ac:dyDescent="0.25">
      <c r="H19" s="36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19.899999999999999" customHeight="1" x14ac:dyDescent="0.25">
      <c r="C20" s="21"/>
      <c r="D20" s="29"/>
      <c r="E20" s="21"/>
      <c r="F20" s="21"/>
      <c r="G20" s="69"/>
      <c r="H20" s="69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69"/>
      <c r="H21" s="69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69"/>
      <c r="H22" s="69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69"/>
      <c r="H23" s="69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69"/>
      <c r="H24" s="69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69"/>
      <c r="H25" s="69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69"/>
      <c r="H26" s="69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69"/>
      <c r="H27" s="69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69"/>
      <c r="H28" s="69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69"/>
      <c r="H29" s="69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69"/>
      <c r="H30" s="69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69"/>
      <c r="H31" s="69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69"/>
      <c r="H32" s="69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9"/>
      <c r="H33" s="69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9"/>
      <c r="H34" s="69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9"/>
      <c r="H35" s="69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9"/>
      <c r="H36" s="69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9"/>
      <c r="H37" s="69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9"/>
      <c r="H38" s="69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9"/>
      <c r="H39" s="69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9"/>
      <c r="H40" s="69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9"/>
      <c r="H41" s="69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9"/>
      <c r="H42" s="69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9"/>
      <c r="H43" s="69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9"/>
      <c r="H44" s="69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9"/>
      <c r="H45" s="69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9"/>
      <c r="H46" s="69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9"/>
      <c r="H47" s="69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9"/>
      <c r="H48" s="69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9"/>
      <c r="H49" s="69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9"/>
      <c r="H50" s="69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9"/>
      <c r="H51" s="69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9"/>
      <c r="H52" s="69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9"/>
      <c r="H53" s="69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9"/>
      <c r="H54" s="69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9"/>
      <c r="H55" s="69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9"/>
      <c r="H56" s="69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9"/>
      <c r="H57" s="69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9"/>
      <c r="H58" s="69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9"/>
      <c r="H59" s="69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9"/>
      <c r="H60" s="69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9"/>
      <c r="H61" s="69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9"/>
      <c r="H62" s="69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9"/>
      <c r="H63" s="69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9"/>
      <c r="H64" s="69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9"/>
      <c r="H65" s="69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9"/>
      <c r="H66" s="69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9"/>
      <c r="H67" s="69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9"/>
      <c r="H68" s="69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9"/>
      <c r="H69" s="69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9"/>
      <c r="H70" s="69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9"/>
      <c r="H71" s="69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9"/>
      <c r="H72" s="69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9"/>
      <c r="H73" s="69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9"/>
      <c r="H74" s="69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9"/>
      <c r="H75" s="69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9"/>
      <c r="H76" s="69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9"/>
      <c r="H77" s="69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9"/>
      <c r="H78" s="69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9"/>
      <c r="H79" s="69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9"/>
      <c r="H80" s="69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9"/>
      <c r="H81" s="69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9"/>
      <c r="H82" s="69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9"/>
      <c r="H83" s="69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9"/>
      <c r="H84" s="69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9"/>
      <c r="H85" s="69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9"/>
      <c r="H86" s="69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9"/>
      <c r="H87" s="69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9"/>
      <c r="H88" s="69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9"/>
      <c r="H89" s="69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9"/>
      <c r="H90" s="69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9"/>
      <c r="H91" s="69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9"/>
      <c r="H92" s="69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9"/>
      <c r="H93" s="69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9"/>
      <c r="H94" s="69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9"/>
      <c r="H95" s="69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9"/>
      <c r="H96" s="69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69"/>
      <c r="H97" s="69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69"/>
      <c r="H98" s="69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69"/>
      <c r="H99" s="69"/>
      <c r="I99" s="11"/>
      <c r="J99" s="11"/>
      <c r="K99" s="11"/>
      <c r="L99" s="11"/>
      <c r="M99" s="11"/>
      <c r="N99" s="6"/>
      <c r="O99" s="6"/>
      <c r="P99" s="6"/>
    </row>
    <row r="100" spans="3:19" ht="19.899999999999999" customHeight="1" x14ac:dyDescent="0.25">
      <c r="C100" s="5"/>
      <c r="E100" s="5"/>
      <c r="F100" s="5"/>
      <c r="J100" s="5"/>
    </row>
    <row r="101" spans="3:19" ht="19.899999999999999" customHeight="1" x14ac:dyDescent="0.25">
      <c r="C101" s="5"/>
      <c r="E101" s="5"/>
      <c r="F101" s="5"/>
      <c r="J101" s="5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x14ac:dyDescent="0.25">
      <c r="C108" s="5"/>
      <c r="E108" s="5"/>
      <c r="F108" s="5"/>
      <c r="J108" s="5"/>
    </row>
    <row r="109" spans="3:19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</sheetData>
  <sheetProtection algorithmName="SHA-512" hashValue="3/KqgTXISDu0IsDL7HF/T+UIm58rmuIIb4u65wdE95/soW3rhNAkri+MGgENtHWdNg1CY7GDKNgkks1+yrejEA==" saltValue="Y9pG9y6kuU44BzHi4qFMvw==" spinCount="100000" sheet="1" objects="1" scenarios="1"/>
  <mergeCells count="14">
    <mergeCell ref="U7:U9"/>
    <mergeCell ref="M7:M9"/>
    <mergeCell ref="N7:N9"/>
    <mergeCell ref="B1:D1"/>
    <mergeCell ref="G5:H5"/>
    <mergeCell ref="B14:G14"/>
    <mergeCell ref="R13:T13"/>
    <mergeCell ref="R12:T12"/>
    <mergeCell ref="B12:G12"/>
    <mergeCell ref="B13:H13"/>
    <mergeCell ref="I7:I9"/>
    <mergeCell ref="J7:J9"/>
    <mergeCell ref="K7:K9"/>
    <mergeCell ref="O7:O9"/>
  </mergeCells>
  <conditionalFormatting sqref="D7:D10 B7:B10">
    <cfRule type="containsBlanks" dxfId="7" priority="76">
      <formula>LEN(TRIM(B7))=0</formula>
    </cfRule>
  </conditionalFormatting>
  <conditionalFormatting sqref="B7:B10">
    <cfRule type="cellIs" dxfId="6" priority="73" operator="greaterThanOrEqual">
      <formula>1</formula>
    </cfRule>
  </conditionalFormatting>
  <conditionalFormatting sqref="T7:T10">
    <cfRule type="cellIs" dxfId="5" priority="60" operator="equal">
      <formula>"VYHOVUJE"</formula>
    </cfRule>
  </conditionalFormatting>
  <conditionalFormatting sqref="T7:T10">
    <cfRule type="cellIs" dxfId="4" priority="59" operator="equal">
      <formula>"NEVYHOVUJE"</formula>
    </cfRule>
  </conditionalFormatting>
  <conditionalFormatting sqref="G7:H10 R7:R10">
    <cfRule type="containsBlanks" dxfId="3" priority="53">
      <formula>LEN(TRIM(G7))=0</formula>
    </cfRule>
  </conditionalFormatting>
  <conditionalFormatting sqref="G7:H10 R7:R10">
    <cfRule type="notContainsBlanks" dxfId="2" priority="51">
      <formula>LEN(TRIM(G7))&gt;0</formula>
    </cfRule>
  </conditionalFormatting>
  <conditionalFormatting sqref="G7:H10 R7:R10">
    <cfRule type="notContainsBlanks" dxfId="1" priority="50">
      <formula>LEN(TRIM(G7))&gt;0</formula>
    </cfRule>
  </conditionalFormatting>
  <conditionalFormatting sqref="G7:H10">
    <cfRule type="notContainsBlanks" dxfId="0" priority="49">
      <formula>LEN(TRIM(G7))&gt;0</formula>
    </cfRule>
  </conditionalFormatting>
  <dataValidations count="2">
    <dataValidation type="list" allowBlank="1" showInputMessage="1" showErrorMessage="1" sqref="J7 J10" xr:uid="{006F2A15-2179-46AE-BE20-DCC6C5F84EE9}">
      <formula1>"ANO,NE"</formula1>
    </dataValidation>
    <dataValidation type="list" showInputMessage="1" showErrorMessage="1" sqref="E7:E10" xr:uid="{8C26EAE3-16EE-4825-9C10-C919BCF6B1BA}">
      <formula1>"ks,bal,sada,m,"</formula1>
    </dataValidation>
  </dataValidations>
  <pageMargins left="0.18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Iva Hošková</cp:lastModifiedBy>
  <cp:revision>3</cp:revision>
  <cp:lastPrinted>2022-05-27T04:59:57Z</cp:lastPrinted>
  <dcterms:created xsi:type="dcterms:W3CDTF">2014-03-05T12:43:32Z</dcterms:created>
  <dcterms:modified xsi:type="dcterms:W3CDTF">2022-07-22T05:56:30Z</dcterms:modified>
</cp:coreProperties>
</file>